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-105" yWindow="-105" windowWidth="19425" windowHeight="10305" firstSheet="3" activeTab="5"/>
  </bookViews>
  <sheets>
    <sheet name="LIBRO BANCOS" sheetId="11" r:id="rId1"/>
    <sheet name="Estado de Situación Financiera" sheetId="7" r:id="rId2"/>
    <sheet name="Situación Financi OK" sheetId="9" r:id="rId3"/>
    <sheet name="Situación Financi OK (3)" sheetId="13" r:id="rId4"/>
    <sheet name="Situación Financi OK (2)" sheetId="12" r:id="rId5"/>
    <sheet name="resultados Integrales OK" sheetId="10" r:id="rId6"/>
    <sheet name="resultados Integrales OK (2)" sheetId="14" r:id="rId7"/>
    <sheet name="Estado de resultados" sheetId="6" r:id="rId8"/>
    <sheet name="Alegra" sheetId="1" r:id="rId9"/>
    <sheet name="ACTIVOS FIJOS DEP" sheetId="8" r:id="rId10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2" i="13" l="1"/>
  <c r="D19" i="13"/>
  <c r="E24" i="13"/>
  <c r="D24" i="13"/>
  <c r="D20" i="13"/>
  <c r="E20" i="13"/>
  <c r="F11" i="13"/>
  <c r="F20" i="13" l="1"/>
  <c r="G20" i="13"/>
  <c r="H9" i="10"/>
  <c r="H10" i="10"/>
  <c r="H11" i="10"/>
  <c r="H13" i="10"/>
  <c r="H14" i="10"/>
  <c r="H15" i="10"/>
  <c r="H16" i="10"/>
  <c r="H17" i="10"/>
  <c r="H19" i="10"/>
  <c r="H20" i="10"/>
  <c r="H8" i="10"/>
  <c r="F8" i="10"/>
  <c r="G9" i="10"/>
  <c r="G10" i="10"/>
  <c r="G13" i="10"/>
  <c r="G15" i="10"/>
  <c r="G16" i="10"/>
  <c r="G19" i="10"/>
  <c r="D51" i="14" l="1"/>
  <c r="C51" i="14"/>
  <c r="D46" i="14"/>
  <c r="C46" i="14"/>
  <c r="D41" i="14"/>
  <c r="D40" i="14" s="1"/>
  <c r="C41" i="14"/>
  <c r="D36" i="14"/>
  <c r="C36" i="14"/>
  <c r="D33" i="14"/>
  <c r="C30" i="14"/>
  <c r="D25" i="14"/>
  <c r="C25" i="14"/>
  <c r="D22" i="14"/>
  <c r="C22" i="14"/>
  <c r="D20" i="14"/>
  <c r="D18" i="14"/>
  <c r="D17" i="14" s="1"/>
  <c r="D13" i="14" s="1"/>
  <c r="E12" i="14" s="1"/>
  <c r="C18" i="14"/>
  <c r="C17" i="14" s="1"/>
  <c r="C14" i="14"/>
  <c r="D7" i="14"/>
  <c r="D11" i="14" s="1"/>
  <c r="C7" i="14"/>
  <c r="C11" i="14" s="1"/>
  <c r="E10" i="9"/>
  <c r="G14" i="9"/>
  <c r="H14" i="9"/>
  <c r="E47" i="13"/>
  <c r="E49" i="13" s="1"/>
  <c r="G46" i="13"/>
  <c r="F46" i="13"/>
  <c r="D45" i="13"/>
  <c r="G45" i="13" s="1"/>
  <c r="D40" i="13"/>
  <c r="F40" i="13" s="1"/>
  <c r="E39" i="13"/>
  <c r="E38" i="13" s="1"/>
  <c r="E37" i="13" s="1"/>
  <c r="E41" i="13" s="1"/>
  <c r="G33" i="13"/>
  <c r="F33" i="13"/>
  <c r="G32" i="13"/>
  <c r="F32" i="13"/>
  <c r="E31" i="13"/>
  <c r="D31" i="13"/>
  <c r="E30" i="13"/>
  <c r="E28" i="13" s="1"/>
  <c r="G29" i="13"/>
  <c r="F29" i="13"/>
  <c r="D28" i="13"/>
  <c r="F26" i="13"/>
  <c r="F24" i="13"/>
  <c r="F23" i="13"/>
  <c r="F22" i="13"/>
  <c r="F21" i="13"/>
  <c r="E19" i="13"/>
  <c r="F25" i="13"/>
  <c r="F15" i="13"/>
  <c r="F10" i="13"/>
  <c r="C39" i="14" l="1"/>
  <c r="C49" i="14" s="1"/>
  <c r="C55" i="14" s="1"/>
  <c r="D39" i="14"/>
  <c r="D49" i="14" s="1"/>
  <c r="D55" i="14" s="1"/>
  <c r="C13" i="14"/>
  <c r="E16" i="13"/>
  <c r="F16" i="13" s="1"/>
  <c r="G31" i="13"/>
  <c r="G40" i="13"/>
  <c r="D39" i="13"/>
  <c r="D38" i="13" s="1"/>
  <c r="G38" i="13" s="1"/>
  <c r="D44" i="13"/>
  <c r="G44" i="13" s="1"/>
  <c r="F31" i="13"/>
  <c r="F28" i="13"/>
  <c r="E51" i="13"/>
  <c r="E27" i="13"/>
  <c r="G28" i="13"/>
  <c r="D37" i="13"/>
  <c r="F38" i="13"/>
  <c r="F30" i="13"/>
  <c r="F39" i="13"/>
  <c r="D27" i="13"/>
  <c r="G30" i="13"/>
  <c r="F45" i="13"/>
  <c r="E12" i="13" l="1"/>
  <c r="E9" i="13" s="1"/>
  <c r="G39" i="13"/>
  <c r="F44" i="13"/>
  <c r="E34" i="13"/>
  <c r="G27" i="13"/>
  <c r="F27" i="13"/>
  <c r="D41" i="13"/>
  <c r="G37" i="13"/>
  <c r="F37" i="13"/>
  <c r="F41" i="13" l="1"/>
  <c r="G41" i="13"/>
  <c r="G19" i="13"/>
  <c r="F19" i="13"/>
  <c r="D9" i="13" l="1"/>
  <c r="G12" i="13"/>
  <c r="F12" i="13"/>
  <c r="G9" i="13" l="1"/>
  <c r="D34" i="13"/>
  <c r="F9" i="13"/>
  <c r="G34" i="13" l="1"/>
  <c r="F34" i="13"/>
  <c r="G11" i="9" l="1"/>
  <c r="E45" i="12"/>
  <c r="E47" i="12" s="1"/>
  <c r="C43" i="12"/>
  <c r="C42" i="12"/>
  <c r="E41" i="12"/>
  <c r="E39" i="12"/>
  <c r="E49" i="12" s="1"/>
  <c r="C38" i="12"/>
  <c r="E37" i="12"/>
  <c r="C37" i="12"/>
  <c r="E36" i="12"/>
  <c r="C36" i="12"/>
  <c r="E35" i="12"/>
  <c r="C35" i="12"/>
  <c r="C39" i="12" s="1"/>
  <c r="E29" i="12"/>
  <c r="E25" i="12" s="1"/>
  <c r="C29" i="12"/>
  <c r="C25" i="12" s="1"/>
  <c r="E28" i="12"/>
  <c r="E26" i="12"/>
  <c r="C26" i="12"/>
  <c r="C23" i="12"/>
  <c r="C19" i="12"/>
  <c r="E18" i="12"/>
  <c r="C18" i="12"/>
  <c r="E17" i="12"/>
  <c r="C17" i="12"/>
  <c r="C12" i="12" s="1"/>
  <c r="E15" i="12"/>
  <c r="E14" i="12" s="1"/>
  <c r="E12" i="12" s="1"/>
  <c r="E10" i="12"/>
  <c r="C10" i="12"/>
  <c r="E9" i="12" l="1"/>
  <c r="E32" i="12" s="1"/>
  <c r="C9" i="12"/>
  <c r="C32" i="12" s="1"/>
  <c r="Q14" i="11"/>
  <c r="O14" i="11"/>
  <c r="K44" i="11"/>
  <c r="K9" i="11"/>
  <c r="K35" i="11"/>
  <c r="K26" i="11"/>
  <c r="K18" i="11"/>
  <c r="G4" i="11"/>
  <c r="G5" i="11" s="1"/>
  <c r="G6" i="11" s="1"/>
  <c r="G7" i="11" s="1"/>
  <c r="G8" i="11" s="1"/>
  <c r="G9" i="11" s="1"/>
  <c r="G10" i="11" s="1"/>
  <c r="G11" i="11" s="1"/>
  <c r="G12" i="11" s="1"/>
  <c r="G13" i="11" s="1"/>
  <c r="G14" i="11" s="1"/>
  <c r="G15" i="11" s="1"/>
  <c r="G16" i="11" s="1"/>
  <c r="G17" i="11" s="1"/>
  <c r="G18" i="11" s="1"/>
  <c r="G19" i="11" s="1"/>
  <c r="G20" i="11" s="1"/>
  <c r="G21" i="11" s="1"/>
  <c r="G22" i="11" s="1"/>
  <c r="G23" i="11" s="1"/>
  <c r="G24" i="11" s="1"/>
  <c r="G25" i="11" s="1"/>
  <c r="G26" i="11" s="1"/>
  <c r="G27" i="11" s="1"/>
  <c r="G28" i="11" s="1"/>
  <c r="G29" i="11" s="1"/>
  <c r="G30" i="11" s="1"/>
  <c r="G31" i="11" s="1"/>
  <c r="G32" i="11" s="1"/>
  <c r="G33" i="11" s="1"/>
  <c r="G34" i="11" s="1"/>
  <c r="G35" i="11" s="1"/>
  <c r="G36" i="11" s="1"/>
  <c r="G37" i="11" s="1"/>
  <c r="G38" i="11" s="1"/>
  <c r="G39" i="11" s="1"/>
  <c r="G40" i="11" s="1"/>
  <c r="G41" i="11" s="1"/>
  <c r="G42" i="11" s="1"/>
  <c r="G43" i="11" s="1"/>
  <c r="G44" i="11" s="1"/>
  <c r="G45" i="11" s="1"/>
  <c r="G46" i="11" s="1"/>
  <c r="G47" i="11" s="1"/>
  <c r="G48" i="11" s="1"/>
  <c r="G49" i="11" s="1"/>
  <c r="G50" i="11" s="1"/>
  <c r="G51" i="11" s="1"/>
  <c r="G52" i="11" s="1"/>
  <c r="G53" i="11" s="1"/>
  <c r="G54" i="11" s="1"/>
  <c r="G55" i="11" s="1"/>
  <c r="G56" i="11" s="1"/>
  <c r="G57" i="11" s="1"/>
  <c r="G58" i="11" s="1"/>
  <c r="G59" i="11" s="1"/>
  <c r="G60" i="11" s="1"/>
  <c r="G61" i="11" s="1"/>
  <c r="G62" i="11" s="1"/>
  <c r="G63" i="11" s="1"/>
  <c r="G64" i="11" s="1"/>
  <c r="G65" i="11" s="1"/>
  <c r="G66" i="11" s="1"/>
  <c r="G67" i="11" s="1"/>
  <c r="G68" i="11" s="1"/>
  <c r="G69" i="11" s="1"/>
  <c r="G70" i="11" s="1"/>
  <c r="G71" i="11" s="1"/>
  <c r="G72" i="11" s="1"/>
  <c r="G73" i="11" s="1"/>
  <c r="G74" i="11" s="1"/>
  <c r="G75" i="11" s="1"/>
  <c r="G76" i="11" s="1"/>
  <c r="G77" i="11" s="1"/>
  <c r="G78" i="11" s="1"/>
  <c r="G79" i="11" s="1"/>
  <c r="G80" i="11" s="1"/>
  <c r="G81" i="11" s="1"/>
  <c r="G82" i="11" s="1"/>
  <c r="G83" i="11" s="1"/>
  <c r="G84" i="11" s="1"/>
  <c r="G85" i="11" s="1"/>
  <c r="G86" i="11" s="1"/>
  <c r="G87" i="11" s="1"/>
  <c r="G88" i="11" s="1"/>
  <c r="G89" i="11" s="1"/>
  <c r="G90" i="11" s="1"/>
  <c r="G91" i="11" s="1"/>
  <c r="G92" i="11" s="1"/>
  <c r="G93" i="11" s="1"/>
  <c r="G94" i="11" s="1"/>
  <c r="G95" i="11" s="1"/>
  <c r="G96" i="11" s="1"/>
  <c r="G97" i="11" s="1"/>
  <c r="G98" i="11" s="1"/>
  <c r="G99" i="11" s="1"/>
  <c r="G100" i="11" s="1"/>
  <c r="G101" i="11" s="1"/>
  <c r="Q15" i="11" l="1"/>
  <c r="E8" i="10" l="1"/>
  <c r="E11" i="10" s="1"/>
  <c r="E17" i="10" s="1"/>
  <c r="F20" i="9"/>
  <c r="F11" i="10" l="1"/>
  <c r="F14" i="10" s="1"/>
  <c r="G8" i="10"/>
  <c r="F25" i="9"/>
  <c r="F27" i="9" s="1"/>
  <c r="E14" i="10"/>
  <c r="E20" i="10" s="1"/>
  <c r="F10" i="9"/>
  <c r="C35" i="6"/>
  <c r="E18" i="6"/>
  <c r="E17" i="6" s="1"/>
  <c r="E50" i="6"/>
  <c r="E45" i="6"/>
  <c r="E11" i="6"/>
  <c r="E24" i="6"/>
  <c r="E35" i="6"/>
  <c r="E22" i="6"/>
  <c r="E32" i="6"/>
  <c r="E20" i="6"/>
  <c r="E40" i="6"/>
  <c r="E39" i="6" s="1"/>
  <c r="E7" i="6"/>
  <c r="C47" i="7"/>
  <c r="E81" i="7"/>
  <c r="E102" i="7" s="1"/>
  <c r="E92" i="7"/>
  <c r="E100" i="7" s="1"/>
  <c r="E70" i="7"/>
  <c r="E69" i="7" s="1"/>
  <c r="E14" i="7"/>
  <c r="E10" i="7" s="1"/>
  <c r="E24" i="7"/>
  <c r="E31" i="7"/>
  <c r="C54" i="7"/>
  <c r="E54" i="7"/>
  <c r="E52" i="7"/>
  <c r="E47" i="7" s="1"/>
  <c r="E46" i="7" s="1"/>
  <c r="E35" i="8"/>
  <c r="F34" i="8"/>
  <c r="F33" i="8"/>
  <c r="F32" i="8"/>
  <c r="F31" i="8"/>
  <c r="F30" i="8"/>
  <c r="F29" i="8"/>
  <c r="F28" i="8"/>
  <c r="F27" i="8"/>
  <c r="E14" i="8"/>
  <c r="G13" i="8"/>
  <c r="F11" i="8"/>
  <c r="G11" i="8" s="1"/>
  <c r="F9" i="8"/>
  <c r="G9" i="8" s="1"/>
  <c r="H9" i="8" s="1"/>
  <c r="G14" i="10" l="1"/>
  <c r="F17" i="10"/>
  <c r="G17" i="10" s="1"/>
  <c r="G11" i="10"/>
  <c r="D48" i="13"/>
  <c r="C46" i="12"/>
  <c r="C45" i="12" s="1"/>
  <c r="H23" i="9"/>
  <c r="G23" i="9"/>
  <c r="H13" i="9"/>
  <c r="H12" i="9"/>
  <c r="G12" i="9"/>
  <c r="F35" i="8"/>
  <c r="E13" i="6"/>
  <c r="E38" i="6" s="1"/>
  <c r="E48" i="6" s="1"/>
  <c r="E54" i="6" s="1"/>
  <c r="F12" i="6"/>
  <c r="E23" i="7"/>
  <c r="E16" i="7" s="1"/>
  <c r="E9" i="7" s="1"/>
  <c r="E62" i="7" s="1"/>
  <c r="C46" i="7"/>
  <c r="H11" i="8"/>
  <c r="I11" i="8" s="1"/>
  <c r="J11" i="8" s="1"/>
  <c r="K11" i="8" s="1"/>
  <c r="G14" i="8"/>
  <c r="I9" i="8"/>
  <c r="G35" i="8"/>
  <c r="H13" i="8"/>
  <c r="I13" i="8" s="1"/>
  <c r="J13" i="8" s="1"/>
  <c r="K13" i="8" s="1"/>
  <c r="F14" i="8"/>
  <c r="F20" i="10" l="1"/>
  <c r="G20" i="10" s="1"/>
  <c r="C41" i="12"/>
  <c r="C49" i="12" s="1"/>
  <c r="D51" i="12" s="1"/>
  <c r="C47" i="12"/>
  <c r="D47" i="13"/>
  <c r="G48" i="13"/>
  <c r="F48" i="13"/>
  <c r="F15" i="9"/>
  <c r="G13" i="9"/>
  <c r="H10" i="9"/>
  <c r="G10" i="9"/>
  <c r="H24" i="9"/>
  <c r="G24" i="9"/>
  <c r="E25" i="9"/>
  <c r="E15" i="9"/>
  <c r="H19" i="9"/>
  <c r="G19" i="9"/>
  <c r="J9" i="8"/>
  <c r="J14" i="8" s="1"/>
  <c r="K9" i="8"/>
  <c r="K14" i="8" s="1"/>
  <c r="I14" i="8"/>
  <c r="H14" i="8"/>
  <c r="D49" i="13" l="1"/>
  <c r="F47" i="13"/>
  <c r="G47" i="13"/>
  <c r="H15" i="9"/>
  <c r="G15" i="9"/>
  <c r="E20" i="9"/>
  <c r="E27" i="9" s="1"/>
  <c r="H18" i="9"/>
  <c r="G18" i="9"/>
  <c r="H25" i="9"/>
  <c r="G25" i="9"/>
  <c r="G49" i="13" l="1"/>
  <c r="F49" i="13"/>
  <c r="D51" i="13"/>
  <c r="H27" i="9"/>
  <c r="G27" i="9"/>
  <c r="H20" i="9"/>
  <c r="G20" i="9"/>
  <c r="G51" i="13" l="1"/>
  <c r="F51" i="13"/>
</calcChain>
</file>

<file path=xl/sharedStrings.xml><?xml version="1.0" encoding="utf-8"?>
<sst xmlns="http://schemas.openxmlformats.org/spreadsheetml/2006/main" count="4283" uniqueCount="559">
  <si>
    <t>Balance de prueba por tercero</t>
  </si>
  <si>
    <t>asociacion evasyadanes</t>
  </si>
  <si>
    <t>fabrina acosta contreras</t>
  </si>
  <si>
    <t>NIT.900823767</t>
  </si>
  <si>
    <t>Desde 01/01/2025 Hasta 31/12/2025</t>
  </si>
  <si>
    <t>Fecha de generación 22/03/2026</t>
  </si>
  <si>
    <t>Nivel</t>
  </si>
  <si>
    <t>Código</t>
  </si>
  <si>
    <t>Cuenta contable</t>
  </si>
  <si>
    <t>Identificación</t>
  </si>
  <si>
    <t>Nombre del tercero</t>
  </si>
  <si>
    <t>Saldo anterior</t>
  </si>
  <si>
    <t>Débito</t>
  </si>
  <si>
    <t>Crédito</t>
  </si>
  <si>
    <t>Saldo final</t>
  </si>
  <si>
    <t>&gt; Clase</t>
  </si>
  <si>
    <t>Activos</t>
  </si>
  <si>
    <t/>
  </si>
  <si>
    <t>&gt; &gt; Grupo</t>
  </si>
  <si>
    <t>Activos corrientes</t>
  </si>
  <si>
    <t>&gt; &gt; &gt; Cuenta</t>
  </si>
  <si>
    <t>11</t>
  </si>
  <si>
    <t>Efectivo y equivalentes de efectivo</t>
  </si>
  <si>
    <t>&gt; &gt; &gt; &gt; Subcuenta</t>
  </si>
  <si>
    <t>1105</t>
  </si>
  <si>
    <t>Caja</t>
  </si>
  <si>
    <t>&gt; &gt; &gt; &gt; &gt; Total Auxiliar</t>
  </si>
  <si>
    <t>Caja chica</t>
  </si>
  <si>
    <t>110505</t>
  </si>
  <si>
    <t>Caja general</t>
  </si>
  <si>
    <t>1110</t>
  </si>
  <si>
    <t>Bancos</t>
  </si>
  <si>
    <t>111005</t>
  </si>
  <si>
    <t>Banco 1</t>
  </si>
  <si>
    <t>&gt; &gt; &gt; &gt; &gt; Auxiliar</t>
  </si>
  <si>
    <t>900667590</t>
  </si>
  <si>
    <t>INTERCOLOMBIA S.A. E.S.P.</t>
  </si>
  <si>
    <t>222222222222</t>
  </si>
  <si>
    <t>Consumidor Final</t>
  </si>
  <si>
    <t>N/A</t>
  </si>
  <si>
    <t>(Sin tercero asociado)</t>
  </si>
  <si>
    <t>13</t>
  </si>
  <si>
    <t>Deudores comerciales y otras cuentas por cobrar</t>
  </si>
  <si>
    <t>Cuentas por cobrar clientes</t>
  </si>
  <si>
    <t>Cuentas por cobrar clientes nacionales</t>
  </si>
  <si>
    <t>&gt; &gt; &gt; &gt; &gt; &gt; Total Auxiliar</t>
  </si>
  <si>
    <t>Deterioro acumulado de cuentas por cobrar</t>
  </si>
  <si>
    <t>Cuentas por cobrar a socios y accionistas</t>
  </si>
  <si>
    <t>Cuentas por cobrar a socios</t>
  </si>
  <si>
    <t>Cuentas por cobrar a accionistas</t>
  </si>
  <si>
    <t>Avances y anticipos entregados</t>
  </si>
  <si>
    <t>Avances y anticipos a proveedores</t>
  </si>
  <si>
    <t>Avances y anticipos a empleados</t>
  </si>
  <si>
    <t>Otros deudores y cuentas por cobrar</t>
  </si>
  <si>
    <t>Cuentas por cobrar empleados</t>
  </si>
  <si>
    <t>Préstamos a terceros</t>
  </si>
  <si>
    <t>Otras cuentas por cobrar</t>
  </si>
  <si>
    <t>Cuentas por cobrar a cargo de terceros</t>
  </si>
  <si>
    <t>Devoluciones a proveedores</t>
  </si>
  <si>
    <t>Intereses por cobrar</t>
  </si>
  <si>
    <t>Inversiones financieras a corto plazo</t>
  </si>
  <si>
    <t>Acciones de otras compañías</t>
  </si>
  <si>
    <t>Depósitos a plazos fijos</t>
  </si>
  <si>
    <t>Otras inversiones</t>
  </si>
  <si>
    <t>Activos por impuestos corrientes</t>
  </si>
  <si>
    <t>Impuestos a favor</t>
  </si>
  <si>
    <t>Impuesto a las ventas a favor</t>
  </si>
  <si>
    <t>IVA devuelto en compras a favor</t>
  </si>
  <si>
    <t>Anticipos o saldos a favor del Impuesto de Industria y Comercio</t>
  </si>
  <si>
    <t>Impuesto nacional al consumo a favor</t>
  </si>
  <si>
    <t>Sobrantes en impuestos</t>
  </si>
  <si>
    <t>Otro tipo de impuesto a favor</t>
  </si>
  <si>
    <t>Activos por retenciones a favor</t>
  </si>
  <si>
    <t>Retención en la fuente a favor</t>
  </si>
  <si>
    <t>Retención compras 2.5%</t>
  </si>
  <si>
    <t>Retención arrendamiento 3.5%</t>
  </si>
  <si>
    <t>Retención servicio 4%</t>
  </si>
  <si>
    <t>Retención servicio 6%</t>
  </si>
  <si>
    <t>Retención honorarios y comisiones 10%</t>
  </si>
  <si>
    <t>Retención honorarios y comisiones 11%</t>
  </si>
  <si>
    <t>Retención de impuesto a las ventas a favor</t>
  </si>
  <si>
    <t>Impuesto de Industria y Comercio retenido</t>
  </si>
  <si>
    <t>Otro tipo de retención a favor</t>
  </si>
  <si>
    <t>Inventarios</t>
  </si>
  <si>
    <t>Inventario de mercancías</t>
  </si>
  <si>
    <t>Activos pagados por anticipado</t>
  </si>
  <si>
    <t>Otros activos corrientes</t>
  </si>
  <si>
    <t>Activos no corrientes</t>
  </si>
  <si>
    <t>Propiedad, planta y equipo (Activos fijos)</t>
  </si>
  <si>
    <t>Terrenos</t>
  </si>
  <si>
    <t>Construcciones y edificaciones</t>
  </si>
  <si>
    <t>Equipo de oficina</t>
  </si>
  <si>
    <t>Muebles y enseres</t>
  </si>
  <si>
    <t>Equipo de computación</t>
  </si>
  <si>
    <t>Flota y equipos de transporte</t>
  </si>
  <si>
    <t>Depreciación acumulada</t>
  </si>
  <si>
    <t>Depreciación acumulada Construcciones y Edificaciones</t>
  </si>
  <si>
    <t>Depreciación acumulada Equipo de oficina</t>
  </si>
  <si>
    <t>Depreciación acumulada Muebles y enseres</t>
  </si>
  <si>
    <t>Depreciación acumulada Equipo de computación</t>
  </si>
  <si>
    <t>Depreciación acumulada Flota y equipos de transporte</t>
  </si>
  <si>
    <t>Deterioro acumulado de valor</t>
  </si>
  <si>
    <t>Propiedad, planta y equipo (Impuestos descontables)</t>
  </si>
  <si>
    <t>Pasivos</t>
  </si>
  <si>
    <t>Pasivos corrientes</t>
  </si>
  <si>
    <t>23</t>
  </si>
  <si>
    <t>Cuentas por pagar</t>
  </si>
  <si>
    <t>2355</t>
  </si>
  <si>
    <t>Deudas con Asociados</t>
  </si>
  <si>
    <t>2335</t>
  </si>
  <si>
    <t>Costos y gastos por pagar</t>
  </si>
  <si>
    <t>22</t>
  </si>
  <si>
    <t>Acreedores comerciales y otras cuentas por pagar</t>
  </si>
  <si>
    <t>Cuentas por pagar a proveedores</t>
  </si>
  <si>
    <t>Cuentas por pagar a proveedores nacionales</t>
  </si>
  <si>
    <t>Cuentas por pagar a proveedores del exterior</t>
  </si>
  <si>
    <t>Avances y anticipos recibidos</t>
  </si>
  <si>
    <t>Avances y anticipos recibidos de clientes</t>
  </si>
  <si>
    <t>Otras cuentas por pagar</t>
  </si>
  <si>
    <t>Devoluciones de clientes</t>
  </si>
  <si>
    <t>25</t>
  </si>
  <si>
    <t>Obligaciones laborales</t>
  </si>
  <si>
    <t>Salarios y prestaciones sociales</t>
  </si>
  <si>
    <t>Salarios a empleados por pagar</t>
  </si>
  <si>
    <t>Cesantías por pagar</t>
  </si>
  <si>
    <t>Intereses sobre cesantías</t>
  </si>
  <si>
    <t>Prima de servicios</t>
  </si>
  <si>
    <t>Vacaciones consolidadas</t>
  </si>
  <si>
    <t>Prestaciones extralegales</t>
  </si>
  <si>
    <t>Indemnizaciones laborales</t>
  </si>
  <si>
    <t>Salarios por pagar</t>
  </si>
  <si>
    <t>26</t>
  </si>
  <si>
    <t>Retenciones y aportes laborales</t>
  </si>
  <si>
    <t>Aportes de seguridad social</t>
  </si>
  <si>
    <t>Aportes a entidades promotoras de salud, EPS</t>
  </si>
  <si>
    <t>Aportes a administradoras de riesgos profesionales, ARP</t>
  </si>
  <si>
    <t>Aportes al ICBF, SENA y cajas de compensación</t>
  </si>
  <si>
    <t>21</t>
  </si>
  <si>
    <t>Obligaciones financieras a corto plazo</t>
  </si>
  <si>
    <t>Préstamos bancarios a corto plazo</t>
  </si>
  <si>
    <t>Préstamos a corto plazo bancos nacionales</t>
  </si>
  <si>
    <t>Obligaciones gubernamentales</t>
  </si>
  <si>
    <t>Tarjetas de crédito</t>
  </si>
  <si>
    <t>Tarjeta de crédito empresarial</t>
  </si>
  <si>
    <t>24</t>
  </si>
  <si>
    <t>Pasivos por impuestos corrientes</t>
  </si>
  <si>
    <t>Impuestos por pagar</t>
  </si>
  <si>
    <t>Impuesto a las ventas por pagar</t>
  </si>
  <si>
    <t>Impuesto a las ventas descontable</t>
  </si>
  <si>
    <t>&gt; &gt; &gt; &gt; &gt; &gt; Auxiliar</t>
  </si>
  <si>
    <t>&gt; &gt; &gt; &gt; &gt; &gt; &gt; Total Auxiliar</t>
  </si>
  <si>
    <t>IVA devuelto en compras</t>
  </si>
  <si>
    <t>IVA devuelto en ventas</t>
  </si>
  <si>
    <t>Impuesto de industria y comercio por pagar</t>
  </si>
  <si>
    <t>Impuesto nacional al consumo por pagar</t>
  </si>
  <si>
    <t>Otro tipo de impuesto por pagar</t>
  </si>
  <si>
    <t>Pasivos por retenciones corrientes</t>
  </si>
  <si>
    <t>Retenciones por pagar</t>
  </si>
  <si>
    <t>Retención en la fuente por pagar</t>
  </si>
  <si>
    <t>Salarios y pagos laborales</t>
  </si>
  <si>
    <t>Retención honorarios y comisiones por pagar</t>
  </si>
  <si>
    <t>Retenciones honorarios y comisiones 10% por pagar</t>
  </si>
  <si>
    <t>Retenciones honorarios y comisiones 11% por pagar</t>
  </si>
  <si>
    <t>Retención servicios por pagar</t>
  </si>
  <si>
    <t>Retenciones servicios 4% por pagar</t>
  </si>
  <si>
    <t>Retenciones servicios 6% por pagar</t>
  </si>
  <si>
    <t>Retención arrendamientos por pagar</t>
  </si>
  <si>
    <t>Retenciones arriendo 3.5% por pagar</t>
  </si>
  <si>
    <t>Retenciones compra por pagar</t>
  </si>
  <si>
    <t>Retenciones compra 2.5% por pagar</t>
  </si>
  <si>
    <t>Retención de IVA por pagar</t>
  </si>
  <si>
    <t>Retención de industria y comercio por pagar</t>
  </si>
  <si>
    <t>Otro tipo de retención por pagar</t>
  </si>
  <si>
    <t>28</t>
  </si>
  <si>
    <t>Otros pasivos corrientes</t>
  </si>
  <si>
    <t>Ingresos recibidos para terceros</t>
  </si>
  <si>
    <t>Pasivos no corrientes</t>
  </si>
  <si>
    <t>Obligaciones financieras a largo plazo</t>
  </si>
  <si>
    <t>Préstamos a largo plazo bancos nacionales</t>
  </si>
  <si>
    <t>Préstamos bancarios a largo plazo</t>
  </si>
  <si>
    <t>Otros pasivos no corrientes</t>
  </si>
  <si>
    <t>Patrimonio</t>
  </si>
  <si>
    <t>Capital social</t>
  </si>
  <si>
    <t>Capital social suscrito y pagado</t>
  </si>
  <si>
    <t>Capital social suscrito</t>
  </si>
  <si>
    <t>Capital social autorizado</t>
  </si>
  <si>
    <t>Capital por suscribir o Acciones</t>
  </si>
  <si>
    <t>Capital social suscrito por cobrar</t>
  </si>
  <si>
    <t>Capital suscrito por cobrar o Accionistas comunes</t>
  </si>
  <si>
    <t>Reservas</t>
  </si>
  <si>
    <t>Resultado del ejercicio</t>
  </si>
  <si>
    <t>Utilidad del ejercicio</t>
  </si>
  <si>
    <t>Pérdida del ejercicio</t>
  </si>
  <si>
    <t>Ganancias acumuladas</t>
  </si>
  <si>
    <t>Supertávit</t>
  </si>
  <si>
    <t>Ajustes por saldos iniciales</t>
  </si>
  <si>
    <t>Ajustes iniciales en bancos</t>
  </si>
  <si>
    <t>Ajustes iniciales en inventario</t>
  </si>
  <si>
    <t>Ingresos</t>
  </si>
  <si>
    <t>Ingresos de actividades ordinarias</t>
  </si>
  <si>
    <t>Ventas</t>
  </si>
  <si>
    <t>Devoluciones en ventas</t>
  </si>
  <si>
    <t>Otros Ingresos</t>
  </si>
  <si>
    <t>Ingresos financieros</t>
  </si>
  <si>
    <t>Ingresos por Intereses financieros</t>
  </si>
  <si>
    <t>Utilidad en venta de Activos</t>
  </si>
  <si>
    <t>Otros ingresos diversos</t>
  </si>
  <si>
    <t>Ganancia por diferencia en cambio</t>
  </si>
  <si>
    <t>Ajustes por aproximaciones en cálculos</t>
  </si>
  <si>
    <t>Gastos</t>
  </si>
  <si>
    <t>Gastos de venta</t>
  </si>
  <si>
    <t>Gastos de personal de ventas</t>
  </si>
  <si>
    <t>Sueldos personal de ventas</t>
  </si>
  <si>
    <t>Horas extras y recargos personal de ventas</t>
  </si>
  <si>
    <t>Comisiones personal de ventas</t>
  </si>
  <si>
    <t>Auxilio de transporte personal de ventas</t>
  </si>
  <si>
    <t>Cesantías personal de ventas</t>
  </si>
  <si>
    <t>Intereses sobre cesantías personal de ventas</t>
  </si>
  <si>
    <t>Prima de servicios personal de ventas</t>
  </si>
  <si>
    <t>Vacaciones personal de ventas</t>
  </si>
  <si>
    <t>Dotación a trabajadores de ventas</t>
  </si>
  <si>
    <t>Aportes a ARL personal de ventas</t>
  </si>
  <si>
    <t>Aportes a EPS personal de ventas</t>
  </si>
  <si>
    <t>Aportes fondo de pensiones y cesantías personal de ventas</t>
  </si>
  <si>
    <t>Aportes cajas de compensación familiar personal de ventas</t>
  </si>
  <si>
    <t>Aportes ICBF personal de ventas</t>
  </si>
  <si>
    <t>Aportes SENA personal de ventas</t>
  </si>
  <si>
    <t>Gastos de administración</t>
  </si>
  <si>
    <t>Gastos de personal</t>
  </si>
  <si>
    <t>Sueldos y salarios</t>
  </si>
  <si>
    <t>Horas extras y recargos</t>
  </si>
  <si>
    <t>Comisiones</t>
  </si>
  <si>
    <t>Auxilio de transporte</t>
  </si>
  <si>
    <t>Cesantías</t>
  </si>
  <si>
    <t>Vacaciones</t>
  </si>
  <si>
    <t>Dotación a trabajadores</t>
  </si>
  <si>
    <t>Aportes a ARL</t>
  </si>
  <si>
    <t>Aportes a EPS</t>
  </si>
  <si>
    <t>Aportes fondo de pensiones y cesantías</t>
  </si>
  <si>
    <t>Aportes cajas de compensación familiar</t>
  </si>
  <si>
    <t>Aportes ICBF</t>
  </si>
  <si>
    <t>Aportes SENA</t>
  </si>
  <si>
    <t>Gastos generales</t>
  </si>
  <si>
    <t>Honorarios y servicios</t>
  </si>
  <si>
    <t>Asesoría jurídica</t>
  </si>
  <si>
    <t>Asesoría financiera</t>
  </si>
  <si>
    <t>Otros honorarios</t>
  </si>
  <si>
    <t>Arrendamientos</t>
  </si>
  <si>
    <t>Arrendamiento de equipos</t>
  </si>
  <si>
    <t>Arrendamiento de Oficinas</t>
  </si>
  <si>
    <t>Servicios públicos</t>
  </si>
  <si>
    <t>Gas</t>
  </si>
  <si>
    <t>Aseo</t>
  </si>
  <si>
    <t>Agua</t>
  </si>
  <si>
    <t>Asistencia técnica</t>
  </si>
  <si>
    <t>Alcantarillado/ Acueducto</t>
  </si>
  <si>
    <t>Energía eléctrica</t>
  </si>
  <si>
    <t>Teléfono / Internet</t>
  </si>
  <si>
    <t>Transporte y acarreo</t>
  </si>
  <si>
    <t>Otros servicios</t>
  </si>
  <si>
    <t>Gastos de representación</t>
  </si>
  <si>
    <t>Elementos de aseo y cafetería</t>
  </si>
  <si>
    <t>Útiles, papelería y fotocopia</t>
  </si>
  <si>
    <t>Combustibles y lubricantes</t>
  </si>
  <si>
    <t>Taxis y buses</t>
  </si>
  <si>
    <t>Estacionamiento</t>
  </si>
  <si>
    <t>Propaganda y publicidad</t>
  </si>
  <si>
    <t>Vigilancia y seguridad</t>
  </si>
  <si>
    <t>Seguros</t>
  </si>
  <si>
    <t>Seguro de vida</t>
  </si>
  <si>
    <t>Seguro de accidentes</t>
  </si>
  <si>
    <t>Seguro de vehículos</t>
  </si>
  <si>
    <t>Seguro contra Incendios</t>
  </si>
  <si>
    <t>Servicios Online</t>
  </si>
  <si>
    <t>Software contables</t>
  </si>
  <si>
    <t>Cuotas y suscripciones</t>
  </si>
  <si>
    <t>Gastos legales</t>
  </si>
  <si>
    <t>Notariales</t>
  </si>
  <si>
    <t>Registro mercantil</t>
  </si>
  <si>
    <t>Trámites legales</t>
  </si>
  <si>
    <t>Mantenimiento y reparaciones</t>
  </si>
  <si>
    <t>Construcción y edificación</t>
  </si>
  <si>
    <t>Equipo oficina</t>
  </si>
  <si>
    <t>Equipo computación</t>
  </si>
  <si>
    <t>Adecuaciones e instalaciones</t>
  </si>
  <si>
    <t>Otros gastos generales</t>
  </si>
  <si>
    <t>Depreciaciones, amortizaciones y desvalorizaciones</t>
  </si>
  <si>
    <t>Deterioro de cuentas por cobrar</t>
  </si>
  <si>
    <t>Depreciación de propiedad, planta y equipo</t>
  </si>
  <si>
    <t>Depreciación Construcciones y edificaciones</t>
  </si>
  <si>
    <t>Depreciación Equipo de oficina</t>
  </si>
  <si>
    <t>Depreciación furniture</t>
  </si>
  <si>
    <t>Depreciación Equipo de computación</t>
  </si>
  <si>
    <t>Depreciación Flota y equipos de transporte</t>
  </si>
  <si>
    <t>Gastos financieros</t>
  </si>
  <si>
    <t xml:space="preserve">Gastos financieros </t>
  </si>
  <si>
    <t>Gastos por Intereses financieros</t>
  </si>
  <si>
    <t>Gastos por Intereses de mora</t>
  </si>
  <si>
    <t>Otros gastos</t>
  </si>
  <si>
    <t>Comisiones bancarias</t>
  </si>
  <si>
    <t>Pérdida en venta de Activos</t>
  </si>
  <si>
    <t>Pérdida por disposición de activos</t>
  </si>
  <si>
    <t>Pérdida por diferencia en cambio</t>
  </si>
  <si>
    <t>Gastos por impuestos</t>
  </si>
  <si>
    <t>Impuestos de renta y complementarios</t>
  </si>
  <si>
    <t>Gastos por impuestos no acreditables</t>
  </si>
  <si>
    <t>Retención en la fuente asumida</t>
  </si>
  <si>
    <t>Costos</t>
  </si>
  <si>
    <t>Costos de ventas y operación</t>
  </si>
  <si>
    <t>Costos de la mercancía vendida</t>
  </si>
  <si>
    <t>Costos del inventario</t>
  </si>
  <si>
    <t>Ajustes al inventario</t>
  </si>
  <si>
    <t>Descuentos financieros</t>
  </si>
  <si>
    <t>Devoluciones en compras de inventario</t>
  </si>
  <si>
    <t>Costo de los servicios vendidos</t>
  </si>
  <si>
    <t>Costos de producción</t>
  </si>
  <si>
    <t>Materia prima directa</t>
  </si>
  <si>
    <t>Mano de obra</t>
  </si>
  <si>
    <t>Costos indirectos</t>
  </si>
  <si>
    <t>Contratos de servicios</t>
  </si>
  <si>
    <t>Cuentas de orden</t>
  </si>
  <si>
    <t>Cuentas de orden deudoras</t>
  </si>
  <si>
    <t>Cuentas de orden acreedoras</t>
  </si>
  <si>
    <t>Transferencias bancarias</t>
  </si>
  <si>
    <t>PATRIMONIO</t>
  </si>
  <si>
    <t>EQUIPO DE OFICINA</t>
  </si>
  <si>
    <t>Estado de situación financiera</t>
  </si>
  <si>
    <t>Impuestos</t>
  </si>
  <si>
    <t>NIT: 900823767</t>
  </si>
  <si>
    <t>Del 1 de enero al 31 de diciembre de 2025: Comparativo 2025-2024</t>
  </si>
  <si>
    <t>Expresado en pesos colombianos COP</t>
  </si>
  <si>
    <t>Ene - Dic 2025</t>
  </si>
  <si>
    <t>% de Ingresos</t>
  </si>
  <si>
    <t>Ene - Dic 2024</t>
  </si>
  <si>
    <t>Var. absoluta</t>
  </si>
  <si>
    <t>Var. relativa (%)</t>
  </si>
  <si>
    <t xml:space="preserve">    Ventas</t>
  </si>
  <si>
    <t xml:space="preserve">    Devoluciones en ventas</t>
  </si>
  <si>
    <t>Utilidad bruta</t>
  </si>
  <si>
    <t xml:space="preserve">        Asesoría financiera</t>
  </si>
  <si>
    <t xml:space="preserve">        Otros honorarios</t>
  </si>
  <si>
    <t xml:space="preserve">    Gastos de representación</t>
  </si>
  <si>
    <t xml:space="preserve">        Elementos de aseo y cafetería</t>
  </si>
  <si>
    <t xml:space="preserve">        Útiles, papelería y fotocopia</t>
  </si>
  <si>
    <t xml:space="preserve">        Combustibles y lubricantes</t>
  </si>
  <si>
    <t xml:space="preserve">        Taxis y buses</t>
  </si>
  <si>
    <t xml:space="preserve">    Propaganda y publicidad</t>
  </si>
  <si>
    <t xml:space="preserve">    Servicios Online</t>
  </si>
  <si>
    <t xml:space="preserve">    Cuotas y suscripciones</t>
  </si>
  <si>
    <t xml:space="preserve">    Gastos legales</t>
  </si>
  <si>
    <t xml:space="preserve">        Registro mercantil</t>
  </si>
  <si>
    <t xml:space="preserve">        Trámites legales</t>
  </si>
  <si>
    <t xml:space="preserve">        Depreciación de propiedad, planta y equipo</t>
  </si>
  <si>
    <t xml:space="preserve">            Depreciación Equipo de oficina</t>
  </si>
  <si>
    <t xml:space="preserve">            Depreciación Equipo de computación</t>
  </si>
  <si>
    <t>Utilidad operativa</t>
  </si>
  <si>
    <t xml:space="preserve">    Ingresos financieros</t>
  </si>
  <si>
    <t xml:space="preserve">        Ingresos por Intereses financieros</t>
  </si>
  <si>
    <t xml:space="preserve">    Otros ingresos diversos</t>
  </si>
  <si>
    <t xml:space="preserve">        Ganancia por diferencia en cambio</t>
  </si>
  <si>
    <t xml:space="preserve">        Ajustes por aproximaciones en cálculos</t>
  </si>
  <si>
    <t xml:space="preserve">    Gastos financieros </t>
  </si>
  <si>
    <t xml:space="preserve">    Gastos por Intereses financieros</t>
  </si>
  <si>
    <t>Utilidad antes de impuestos</t>
  </si>
  <si>
    <t xml:space="preserve">    Impuestos de renta y complementarios</t>
  </si>
  <si>
    <t xml:space="preserve">    Gastos por impuestos no acreditables</t>
  </si>
  <si>
    <t xml:space="preserve">    Retención en la fuente asumida</t>
  </si>
  <si>
    <t>Utilidad neta</t>
  </si>
  <si>
    <t>Al 31 de diciembre: Comparativo 2025 - 2024</t>
  </si>
  <si>
    <t>Valores expresados en pesos colombianos COP</t>
  </si>
  <si>
    <t>31 Dic, 2025</t>
  </si>
  <si>
    <t>Análisis vertical (%)</t>
  </si>
  <si>
    <t>31 Dic, 2024</t>
  </si>
  <si>
    <t>ACTIVOS</t>
  </si>
  <si>
    <t xml:space="preserve">  Activos corrientes</t>
  </si>
  <si>
    <t xml:space="preserve">    Efectivo y equivalentes de efectivo</t>
  </si>
  <si>
    <t xml:space="preserve">      Caja</t>
  </si>
  <si>
    <t xml:space="preserve">        Caja chica</t>
  </si>
  <si>
    <t xml:space="preserve">        Caja general</t>
  </si>
  <si>
    <t xml:space="preserve">      Bancos</t>
  </si>
  <si>
    <t xml:space="preserve">        Banco 1</t>
  </si>
  <si>
    <t xml:space="preserve">    Deudores comerciales y otras cuentas por cobrar</t>
  </si>
  <si>
    <t xml:space="preserve">      Cuentas por cobrar clientes</t>
  </si>
  <si>
    <t xml:space="preserve">        Cuentas por cobrar clientes nacionales</t>
  </si>
  <si>
    <t xml:space="preserve">          Deterioro acumulado de cuentas por cobrar</t>
  </si>
  <si>
    <t xml:space="preserve">        Préstamos a terceros</t>
  </si>
  <si>
    <t xml:space="preserve">        Otras cuentas por cobrar</t>
  </si>
  <si>
    <t xml:space="preserve">          Cuentas por cobrar a cargo de terceros</t>
  </si>
  <si>
    <t xml:space="preserve">    Activos por impuestos corrientes</t>
  </si>
  <si>
    <t xml:space="preserve">      Impuestos a favor</t>
  </si>
  <si>
    <t xml:space="preserve">        Impuesto a las ventas a favor</t>
  </si>
  <si>
    <t xml:space="preserve">          IVA devuelto en compras a favor</t>
  </si>
  <si>
    <t xml:space="preserve">        Anticipos o saldos a favor del Impuesto de Industria y Comercio</t>
  </si>
  <si>
    <t xml:space="preserve">        Impuesto nacional al consumo a favor</t>
  </si>
  <si>
    <t xml:space="preserve">        Sobrantes en impuestos</t>
  </si>
  <si>
    <t xml:space="preserve">        Otro tipo de impuesto a favor</t>
  </si>
  <si>
    <t xml:space="preserve">    Activos por retenciones a favor</t>
  </si>
  <si>
    <t xml:space="preserve">      Retención en la fuente a favor</t>
  </si>
  <si>
    <t xml:space="preserve">        Retención compras 2.5%</t>
  </si>
  <si>
    <t xml:space="preserve">        Retención arrendamiento 3.5%</t>
  </si>
  <si>
    <t xml:space="preserve">        Retención servicio 4%</t>
  </si>
  <si>
    <t xml:space="preserve">        Retención servicio 6%</t>
  </si>
  <si>
    <t xml:space="preserve">        Retención honorarios y comisiones 10%</t>
  </si>
  <si>
    <t xml:space="preserve">        Retención honorarios y comisiones 11%</t>
  </si>
  <si>
    <t xml:space="preserve">      Retención de impuesto a las ventas a favor</t>
  </si>
  <si>
    <t xml:space="preserve">      Impuesto de Industria y Comercio retenido</t>
  </si>
  <si>
    <t xml:space="preserve">      Otro tipo de retención a favor</t>
  </si>
  <si>
    <t xml:space="preserve">    Inventarios</t>
  </si>
  <si>
    <t xml:space="preserve">      Inventario de mercancías</t>
  </si>
  <si>
    <t xml:space="preserve">    Activos pagados por anticipado</t>
  </si>
  <si>
    <t xml:space="preserve">    Otros activos corrientes</t>
  </si>
  <si>
    <t xml:space="preserve">  Activos no corrientes</t>
  </si>
  <si>
    <t xml:space="preserve">    Propiedad, planta y equipo (Activos fijos)</t>
  </si>
  <si>
    <t xml:space="preserve">      Terrenos</t>
  </si>
  <si>
    <t xml:space="preserve">      Construcciones y edificaciones</t>
  </si>
  <si>
    <t xml:space="preserve">      Equipo de oficina</t>
  </si>
  <si>
    <t xml:space="preserve">      Muebles y enseres</t>
  </si>
  <si>
    <t xml:space="preserve">      Equipo de computación</t>
  </si>
  <si>
    <t xml:space="preserve">      Flota y equipos de transporte</t>
  </si>
  <si>
    <t xml:space="preserve">    Depreciación acumulada</t>
  </si>
  <si>
    <t xml:space="preserve">      Depreciación acumulada Construcciones y Edificaciones</t>
  </si>
  <si>
    <t xml:space="preserve">      Depreciación acumulada Equipo de oficina</t>
  </si>
  <si>
    <t xml:space="preserve">      Depreciación acumulada Muebles y enseres</t>
  </si>
  <si>
    <t xml:space="preserve">      Depreciación acumulada Equipo de computación</t>
  </si>
  <si>
    <t xml:space="preserve">      Depreciación acumulada Flota y equipos de transporte</t>
  </si>
  <si>
    <t xml:space="preserve">    Deterioro acumulado de valor</t>
  </si>
  <si>
    <t xml:space="preserve">    Propiedad, planta y equipo (Impuestos descontables)</t>
  </si>
  <si>
    <t>Total activos</t>
  </si>
  <si>
    <t>PASIVOS</t>
  </si>
  <si>
    <t xml:space="preserve">  Pasivos corrientes</t>
  </si>
  <si>
    <t xml:space="preserve">    Cuentas por pagar</t>
  </si>
  <si>
    <t xml:space="preserve">      Deudas con Asociados</t>
  </si>
  <si>
    <t xml:space="preserve">      Costos y gastos por pagar</t>
  </si>
  <si>
    <t xml:space="preserve">    Pasivos por impuestos corrientes</t>
  </si>
  <si>
    <t xml:space="preserve">      Impuestos por pagar</t>
  </si>
  <si>
    <t xml:space="preserve">        Impuesto a las ventas por pagar</t>
  </si>
  <si>
    <t xml:space="preserve">          Impuesto a las ventas descontable</t>
  </si>
  <si>
    <t xml:space="preserve">            IVA devuelto en compras</t>
  </si>
  <si>
    <t xml:space="preserve">          IVA devuelto en ventas</t>
  </si>
  <si>
    <t xml:space="preserve">      Impuesto de industria y comercio por pagar</t>
  </si>
  <si>
    <t xml:space="preserve">      Impuesto nacional al consumo por pagar</t>
  </si>
  <si>
    <t xml:space="preserve">      Otro tipo de impuesto por pagar</t>
  </si>
  <si>
    <t xml:space="preserve">    Pasivos por retenciones corrientes</t>
  </si>
  <si>
    <t xml:space="preserve">      Retenciones por pagar</t>
  </si>
  <si>
    <t xml:space="preserve">        Retención en la fuente por pagar</t>
  </si>
  <si>
    <t>Total pasivos</t>
  </si>
  <si>
    <t xml:space="preserve">  Capital social</t>
  </si>
  <si>
    <t xml:space="preserve">    Capital social suscrito y pagado</t>
  </si>
  <si>
    <t xml:space="preserve">      Capital social suscrito</t>
  </si>
  <si>
    <t xml:space="preserve">        Capital social autorizado</t>
  </si>
  <si>
    <t xml:space="preserve">        Capital por suscribir o Acciones</t>
  </si>
  <si>
    <t xml:space="preserve">      Capital social suscrito por cobrar</t>
  </si>
  <si>
    <t xml:space="preserve">        Capital suscrito por cobrar o Accionistas comunes</t>
  </si>
  <si>
    <t xml:space="preserve">  Reservas</t>
  </si>
  <si>
    <t xml:space="preserve">  Resultado del ejercicio</t>
  </si>
  <si>
    <t xml:space="preserve">    Utilidad del ejercicio</t>
  </si>
  <si>
    <t xml:space="preserve">    Pérdida del ejercicio</t>
  </si>
  <si>
    <t xml:space="preserve">  Ganancias acumuladas</t>
  </si>
  <si>
    <t xml:space="preserve">  Supertávit</t>
  </si>
  <si>
    <t xml:space="preserve">  Ajustes por saldos iniciales</t>
  </si>
  <si>
    <t xml:space="preserve">    Ajustes iniciales en bancos</t>
  </si>
  <si>
    <t xml:space="preserve">    Ajustes iniciales en inventario</t>
  </si>
  <si>
    <t>Total patrimonio</t>
  </si>
  <si>
    <t>Total pasivos + patrimonio</t>
  </si>
  <si>
    <t>tasa anual de depreciación que viene a ser el resultado de dividir el 100% del activo por su vida útil.</t>
  </si>
  <si>
    <t>Activo</t>
  </si>
  <si>
    <t>Tasa de depreciación anual</t>
  </si>
  <si>
    <t> Vida útil equivalente</t>
  </si>
  <si>
    <t>VALOR DEL ACTIVO</t>
  </si>
  <si>
    <t>DEPRECIACIÓN
2023</t>
  </si>
  <si>
    <t>VALOR DEL ACTIVO DEPRECIADO</t>
  </si>
  <si>
    <t>DEPRECIACIÓN
2024</t>
  </si>
  <si>
    <t>10 años</t>
  </si>
  <si>
    <t>EQUIPO DE COMPUTACIÓN Y COMUNICACIÓN</t>
  </si>
  <si>
    <t>Otros equipos - Cámara Fotográfica</t>
  </si>
  <si>
    <t> 5 años</t>
  </si>
  <si>
    <t>Otros equipos - Impresora</t>
  </si>
  <si>
    <t>45 años</t>
  </si>
  <si>
    <t>Acueducto, planta y redes</t>
  </si>
  <si>
    <t>40 años</t>
  </si>
  <si>
    <t>Vías de comunicación</t>
  </si>
  <si>
    <t>Flota y equipo aéreo</t>
  </si>
  <si>
    <t>30 años</t>
  </si>
  <si>
    <t>Flota y equipo férreo</t>
  </si>
  <si>
    <t>20 años</t>
  </si>
  <si>
    <t>Flota y equipo fluvial</t>
  </si>
  <si>
    <t>15 años</t>
  </si>
  <si>
    <t>Armamento y equipo de vigilancia</t>
  </si>
  <si>
    <t>Equipo eléctrico</t>
  </si>
  <si>
    <t>Flota y equipo de transporte terrestre</t>
  </si>
  <si>
    <t>Maquinaria, equipos</t>
  </si>
  <si>
    <t>Equipo médico científico</t>
  </si>
  <si>
    <t> 8 años</t>
  </si>
  <si>
    <t>Envases, empaques y herramientas</t>
  </si>
  <si>
    <t>Redes de procesamiento de datos</t>
  </si>
  <si>
    <t>Equipo de comunicación</t>
  </si>
  <si>
    <t>DEPRECIACIÓN
2025</t>
  </si>
  <si>
    <t>impuestos  financieros</t>
  </si>
  <si>
    <t xml:space="preserve">    Servicios</t>
  </si>
  <si>
    <t xml:space="preserve">    Honorarios </t>
  </si>
  <si>
    <t>otros servicios</t>
  </si>
  <si>
    <t>Logistica Eventos masivos</t>
  </si>
  <si>
    <t>Gastos de viajes</t>
  </si>
  <si>
    <t>Tiquetes aereos</t>
  </si>
  <si>
    <t>De prestación de servicios</t>
  </si>
  <si>
    <t>Anticipo de impuestos y contribuciones o saldos a favor</t>
  </si>
  <si>
    <t xml:space="preserve">GASTOS OPERACIONALES </t>
  </si>
  <si>
    <t>SALDO DIC 2024</t>
  </si>
  <si>
    <t>FECHA</t>
  </si>
  <si>
    <t>DESCRIPCIÓN</t>
  </si>
  <si>
    <t>SUCURSAL</t>
  </si>
  <si>
    <t>DCTO.</t>
  </si>
  <si>
    <t>VALOR</t>
  </si>
  <si>
    <t>IMPTO GOBIERNO 4X1000</t>
  </si>
  <si>
    <t>30/11</t>
  </si>
  <si>
    <t>CUOTA MANEJO TARJETA DEBITO</t>
  </si>
  <si>
    <t>ABONO INTERESES AHORROS</t>
  </si>
  <si>
    <t>CUOTA MANEJO TRJ DEB 10 25</t>
  </si>
  <si>
    <t>TRANSFERENCIA CTA SUC VIRTUAL</t>
  </si>
  <si>
    <t>14/11</t>
  </si>
  <si>
    <t>29/11</t>
  </si>
  <si>
    <t>GASTOS NO OPERACIONALES</t>
  </si>
  <si>
    <t>INGRESOS NO OPERACIONALES</t>
  </si>
  <si>
    <t>PAGO PSE IMPUESTO DIAN</t>
  </si>
  <si>
    <t>PAGO INTERBANC INTERCOLOMBIA S</t>
  </si>
  <si>
    <t>RETIRO CORRESPONSAL CBR</t>
  </si>
  <si>
    <t>RANSFERENCIA A NEQUI</t>
  </si>
  <si>
    <t>TRANSFERENCIA CTA CAJERO</t>
  </si>
  <si>
    <t>FIN ESTADO DE CUENTA 2025</t>
  </si>
  <si>
    <t>GASTOS NO OPERACIONALES FINANCIEROS</t>
  </si>
  <si>
    <t>DESEMBOLSOS</t>
  </si>
  <si>
    <t>INTERESES</t>
  </si>
  <si>
    <t xml:space="preserve">PAGOS TIQUETES AEREOS </t>
  </si>
  <si>
    <t>RECONOCIMIENTO  PANELISTAS</t>
  </si>
  <si>
    <t xml:space="preserve">LOGISTICA DEL EVENTO </t>
  </si>
  <si>
    <t>PAGO CONVENIO INTERCOLOMBIA</t>
  </si>
  <si>
    <t>PRESTAMO PAGO IVA 2024</t>
  </si>
  <si>
    <t>PRESTAMO REST CTA PAGO CUOTA MANEJO</t>
  </si>
  <si>
    <t>PAGOS PASAJES TERRESTRE (690.000)</t>
  </si>
  <si>
    <t>PAGO PRESTAMO (330.000)</t>
  </si>
  <si>
    <t>PUBLICIDAD</t>
  </si>
  <si>
    <t>PAGOS DE ASESORIA CONTABLE Y TRIBUTARIA</t>
  </si>
  <si>
    <t xml:space="preserve">PAGOS PASAJES TERRESTRE  Y PRESTAMO </t>
  </si>
  <si>
    <t>PAGOS  ASESORIA CONTABLE Y TRIBUTARIA</t>
  </si>
  <si>
    <t>LOGISTICA DIA  1</t>
  </si>
  <si>
    <t>LOGISTICA DIA  2</t>
  </si>
  <si>
    <t>SOUVENIR</t>
  </si>
  <si>
    <t>prestamo para pago en enero IVA</t>
  </si>
  <si>
    <t xml:space="preserve">RECONOCIIENTO PANELISTAS </t>
  </si>
  <si>
    <t>prestamos a particulares</t>
  </si>
  <si>
    <t xml:space="preserve">pasajes terrestres </t>
  </si>
  <si>
    <t>ASOCIACIÓN EVAS Y ADANES</t>
  </si>
  <si>
    <t>Nota</t>
  </si>
  <si>
    <t>Estado de Situación Financiera</t>
  </si>
  <si>
    <t>Ingresos Operacionales</t>
  </si>
  <si>
    <t>Actividades de Servicios comunitarios</t>
  </si>
  <si>
    <t xml:space="preserve">    Devoluciones en ventas (DB)</t>
  </si>
  <si>
    <t>Asociacion Evas y Adanes</t>
  </si>
  <si>
    <t xml:space="preserve">    Activos por retenciones sobre contratos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</si>
</sst>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 * #,##0.00_ ;_ * \-#,##0.00_ ;_ * &quot;-&quot;??_ ;_ @_ "/>
    <numFmt numFmtId="165" formatCode="0.00&quot;%&quot;"/>
    <numFmt numFmtId="166" formatCode="_ * #,##0_ ;_ * \-#,##0_ ;_ * &quot;-&quot;??_ ;_ @_ "/>
    <numFmt numFmtId="167" formatCode="_-&quot;$&quot;\ * #,##0_-;\-&quot;$&quot;\ * #,##0_-;_-&quot;$&quot;\ * &quot;-&quot;??_-;_-@"/>
  </numFmts>
  <fonts count="25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11"/>
      <color rgb="FFFFFFFF"/>
      <name val="Calibri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sz val="10.5"/>
      <color rgb="FF000000"/>
      <name val="Arial"/>
      <family val="2"/>
    </font>
    <font>
      <sz val="10"/>
      <color theme="1"/>
      <name val="Arial"/>
      <family val="2"/>
    </font>
    <font>
      <sz val="10"/>
      <color rgb="FF333333"/>
      <name val="Arial"/>
      <family val="2"/>
    </font>
    <font>
      <b/>
      <sz val="10"/>
      <color theme="1"/>
      <name val="Arial"/>
      <family val="2"/>
    </font>
    <font>
      <sz val="10.5"/>
      <color rgb="FF333333"/>
      <name val="Arial"/>
      <family val="2"/>
    </font>
    <font>
      <b/>
      <sz val="11"/>
      <name val="Calibri"/>
      <family val="2"/>
    </font>
    <font>
      <b/>
      <sz val="14"/>
      <name val="Calibri"/>
      <family val="2"/>
    </font>
    <font>
      <sz val="10"/>
      <color rgb="FF000000"/>
      <name val="Calibri"/>
      <family val="2"/>
      <scheme val="minor"/>
    </font>
    <font>
      <b/>
      <sz val="11"/>
      <color theme="0"/>
      <name val="Calibri"/>
      <family val="2"/>
    </font>
    <font>
      <b/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name val="Calibri"/>
      <family val="2"/>
    </font>
  </fonts>
  <fills count="20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rgb="FFE6E6E6"/>
      </patternFill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  <fill>
      <patternFill patternType="solid">
        <fgColor rgb="FF334155"/>
      </patternFill>
    </fill>
    <fill>
      <patternFill patternType="solid">
        <fgColor rgb="FFDCDCDC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rgb="FFC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 style="thick">
        <color rgb="FF0091D5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medium">
        <color rgb="FFCCCCCC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43" fontId="3" fillId="0" borderId="0" applyFont="0" applyFill="0" applyBorder="0" applyAlignment="0" applyProtection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3" fillId="0" borderId="0" applyFont="0" applyFill="0" applyBorder="0" applyAlignment="0" applyProtection="0">
      <alignment vertical="center"/>
    </xf>
    <xf numFmtId="164" fontId="3" fillId="0" borderId="0" applyFont="0" applyFill="0" applyBorder="0" applyAlignment="0" applyProtection="0">
      <alignment vertical="center"/>
    </xf>
    <xf numFmtId="0" fontId="3" fillId="0" borderId="0"/>
    <xf numFmtId="0" fontId="18" fillId="0" borderId="0"/>
    <xf numFmtId="43" fontId="18" fillId="0" borderId="0" applyFont="0" applyFill="0" applyBorder="0" applyAlignment="0" applyProtection="0"/>
  </cellStyleXfs>
  <cellXfs count="214">
    <xf numFmtId="0" fontId="0" fillId="0" borderId="0" xfId="0"/>
    <xf numFmtId="0" fontId="2" fillId="2" borderId="0" xfId="0" applyFont="1" applyFill="1"/>
    <xf numFmtId="0" fontId="1" fillId="3" borderId="0" xfId="0" applyFont="1" applyFill="1" applyAlignment="1">
      <alignment horizontal="left"/>
    </xf>
    <xf numFmtId="1" fontId="1" fillId="3" borderId="0" xfId="0" applyNumberFormat="1" applyFont="1" applyFill="1" applyAlignment="1">
      <alignment horizontal="right"/>
    </xf>
    <xf numFmtId="0" fontId="1" fillId="4" borderId="0" xfId="0" applyFont="1" applyFill="1" applyAlignment="1">
      <alignment horizontal="left"/>
    </xf>
    <xf numFmtId="1" fontId="1" fillId="4" borderId="0" xfId="0" applyNumberFormat="1" applyFont="1" applyFill="1" applyAlignment="1">
      <alignment horizontal="right"/>
    </xf>
    <xf numFmtId="0" fontId="1" fillId="0" borderId="0" xfId="0" applyFont="1" applyAlignment="1">
      <alignment horizontal="left"/>
    </xf>
    <xf numFmtId="1" fontId="1" fillId="0" borderId="0" xfId="0" applyNumberFormat="1" applyFont="1" applyAlignment="1">
      <alignment horizontal="right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8" fillId="6" borderId="0" xfId="0" applyFont="1" applyFill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right" vertical="center"/>
    </xf>
    <xf numFmtId="165" fontId="1" fillId="0" borderId="0" xfId="0" applyNumberFormat="1" applyFont="1" applyAlignment="1">
      <alignment horizontal="right" vertical="center"/>
    </xf>
    <xf numFmtId="0" fontId="0" fillId="0" borderId="0" xfId="0" applyAlignment="1">
      <alignment horizontal="right" vertical="center"/>
    </xf>
    <xf numFmtId="165" fontId="0" fillId="0" borderId="0" xfId="0" applyNumberFormat="1" applyAlignment="1">
      <alignment horizontal="right" vertical="center"/>
    </xf>
    <xf numFmtId="0" fontId="1" fillId="7" borderId="0" xfId="0" applyFont="1" applyFill="1"/>
    <xf numFmtId="0" fontId="1" fillId="7" borderId="0" xfId="0" applyFont="1" applyFill="1" applyAlignment="1">
      <alignment horizontal="right" vertical="center"/>
    </xf>
    <xf numFmtId="165" fontId="1" fillId="7" borderId="0" xfId="0" applyNumberFormat="1" applyFont="1" applyFill="1" applyAlignment="1">
      <alignment horizontal="right" vertical="center"/>
    </xf>
    <xf numFmtId="0" fontId="8" fillId="6" borderId="0" xfId="0" applyFont="1" applyFill="1"/>
    <xf numFmtId="0" fontId="1" fillId="0" borderId="0" xfId="0" applyFont="1" applyAlignment="1">
      <alignment horizontal="right"/>
    </xf>
    <xf numFmtId="165" fontId="1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165" fontId="0" fillId="0" borderId="0" xfId="0" applyNumberFormat="1" applyAlignment="1">
      <alignment horizontal="right"/>
    </xf>
    <xf numFmtId="0" fontId="9" fillId="8" borderId="0" xfId="9" applyFont="1" applyFill="1"/>
    <xf numFmtId="0" fontId="9" fillId="8" borderId="0" xfId="9" applyFont="1" applyFill="1" applyAlignment="1">
      <alignment wrapText="1"/>
    </xf>
    <xf numFmtId="166" fontId="9" fillId="8" borderId="0" xfId="8" applyNumberFormat="1" applyFont="1" applyFill="1" applyAlignment="1">
      <alignment wrapText="1"/>
    </xf>
    <xf numFmtId="166" fontId="10" fillId="8" borderId="0" xfId="8" applyNumberFormat="1" applyFont="1" applyFill="1" applyAlignment="1">
      <alignment wrapText="1"/>
    </xf>
    <xf numFmtId="0" fontId="10" fillId="8" borderId="0" xfId="9" applyFont="1" applyFill="1" applyAlignment="1">
      <alignment wrapText="1"/>
    </xf>
    <xf numFmtId="0" fontId="10" fillId="0" borderId="0" xfId="9" applyFont="1"/>
    <xf numFmtId="0" fontId="11" fillId="9" borderId="1" xfId="9" applyFont="1" applyFill="1" applyBorder="1" applyAlignment="1">
      <alignment horizontal="center" wrapText="1"/>
    </xf>
    <xf numFmtId="166" fontId="11" fillId="9" borderId="1" xfId="8" applyNumberFormat="1" applyFont="1" applyFill="1" applyBorder="1" applyAlignment="1">
      <alignment horizontal="center" wrapText="1"/>
    </xf>
    <xf numFmtId="166" fontId="11" fillId="5" borderId="1" xfId="8" applyNumberFormat="1" applyFont="1" applyFill="1" applyBorder="1" applyAlignment="1">
      <alignment horizontal="center" wrapText="1"/>
    </xf>
    <xf numFmtId="0" fontId="12" fillId="0" borderId="1" xfId="9" applyFont="1" applyBorder="1"/>
    <xf numFmtId="166" fontId="12" fillId="0" borderId="1" xfId="8" applyNumberFormat="1" applyFont="1" applyBorder="1" applyAlignment="1"/>
    <xf numFmtId="0" fontId="13" fillId="10" borderId="1" xfId="9" applyFont="1" applyFill="1" applyBorder="1" applyAlignment="1">
      <alignment wrapText="1"/>
    </xf>
    <xf numFmtId="10" fontId="13" fillId="10" borderId="1" xfId="9" applyNumberFormat="1" applyFont="1" applyFill="1" applyBorder="1" applyAlignment="1">
      <alignment wrapText="1"/>
    </xf>
    <xf numFmtId="166" fontId="13" fillId="10" borderId="1" xfId="8" applyNumberFormat="1" applyFont="1" applyFill="1" applyBorder="1" applyAlignment="1">
      <alignment wrapText="1"/>
    </xf>
    <xf numFmtId="166" fontId="14" fillId="0" borderId="1" xfId="8" applyNumberFormat="1" applyFont="1" applyBorder="1" applyAlignment="1"/>
    <xf numFmtId="166" fontId="10" fillId="0" borderId="0" xfId="8" applyNumberFormat="1" applyFont="1" applyAlignment="1"/>
    <xf numFmtId="0" fontId="11" fillId="9" borderId="3" xfId="9" applyFont="1" applyFill="1" applyBorder="1" applyAlignment="1">
      <alignment wrapText="1"/>
    </xf>
    <xf numFmtId="166" fontId="11" fillId="9" borderId="3" xfId="8" applyNumberFormat="1" applyFont="1" applyFill="1" applyBorder="1" applyAlignment="1">
      <alignment wrapText="1"/>
    </xf>
    <xf numFmtId="0" fontId="15" fillId="10" borderId="4" xfId="9" applyFont="1" applyFill="1" applyBorder="1" applyAlignment="1">
      <alignment wrapText="1"/>
    </xf>
    <xf numFmtId="10" fontId="15" fillId="10" borderId="4" xfId="9" applyNumberFormat="1" applyFont="1" applyFill="1" applyBorder="1" applyAlignment="1">
      <alignment wrapText="1"/>
    </xf>
    <xf numFmtId="166" fontId="15" fillId="10" borderId="4" xfId="8" applyNumberFormat="1" applyFont="1" applyFill="1" applyBorder="1" applyAlignment="1">
      <alignment wrapText="1"/>
    </xf>
    <xf numFmtId="0" fontId="15" fillId="9" borderId="4" xfId="9" applyFont="1" applyFill="1" applyBorder="1" applyAlignment="1">
      <alignment wrapText="1"/>
    </xf>
    <xf numFmtId="10" fontId="15" fillId="9" borderId="4" xfId="9" applyNumberFormat="1" applyFont="1" applyFill="1" applyBorder="1" applyAlignment="1">
      <alignment wrapText="1"/>
    </xf>
    <xf numFmtId="166" fontId="15" fillId="9" borderId="4" xfId="8" applyNumberFormat="1" applyFont="1" applyFill="1" applyBorder="1" applyAlignment="1">
      <alignment wrapText="1"/>
    </xf>
    <xf numFmtId="0" fontId="15" fillId="11" borderId="4" xfId="9" applyFont="1" applyFill="1" applyBorder="1" applyAlignment="1">
      <alignment wrapText="1"/>
    </xf>
    <xf numFmtId="10" fontId="15" fillId="11" borderId="4" xfId="9" applyNumberFormat="1" applyFont="1" applyFill="1" applyBorder="1" applyAlignment="1">
      <alignment wrapText="1"/>
    </xf>
    <xf numFmtId="166" fontId="9" fillId="0" borderId="0" xfId="8" applyNumberFormat="1" applyFont="1" applyAlignment="1"/>
    <xf numFmtId="0" fontId="3" fillId="0" borderId="0" xfId="9"/>
    <xf numFmtId="0" fontId="0" fillId="5" borderId="0" xfId="0" applyFill="1"/>
    <xf numFmtId="0" fontId="0" fillId="5" borderId="0" xfId="0" applyFill="1" applyAlignment="1">
      <alignment horizontal="right" vertical="center"/>
    </xf>
    <xf numFmtId="165" fontId="0" fillId="5" borderId="0" xfId="0" applyNumberFormat="1" applyFill="1" applyAlignment="1">
      <alignment horizontal="right" vertical="center"/>
    </xf>
    <xf numFmtId="0" fontId="1" fillId="5" borderId="0" xfId="0" applyFont="1" applyFill="1"/>
    <xf numFmtId="0" fontId="1" fillId="5" borderId="0" xfId="0" applyFont="1" applyFill="1" applyAlignment="1">
      <alignment horizontal="right" vertical="center"/>
    </xf>
    <xf numFmtId="165" fontId="1" fillId="5" borderId="0" xfId="0" applyNumberFormat="1" applyFont="1" applyFill="1" applyAlignment="1">
      <alignment horizontal="right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43" fontId="13" fillId="10" borderId="1" xfId="8" applyNumberFormat="1" applyFont="1" applyFill="1" applyBorder="1" applyAlignment="1">
      <alignment wrapText="1"/>
    </xf>
    <xf numFmtId="165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right"/>
    </xf>
    <xf numFmtId="165" fontId="4" fillId="0" borderId="0" xfId="0" applyNumberFormat="1" applyFont="1" applyAlignment="1">
      <alignment horizontal="right"/>
    </xf>
    <xf numFmtId="0" fontId="4" fillId="0" borderId="0" xfId="0" applyFont="1"/>
    <xf numFmtId="43" fontId="8" fillId="6" borderId="0" xfId="1" applyFont="1" applyFill="1"/>
    <xf numFmtId="43" fontId="0" fillId="0" borderId="0" xfId="1" applyFont="1"/>
    <xf numFmtId="43" fontId="1" fillId="12" borderId="0" xfId="1" applyFont="1" applyFill="1" applyAlignment="1">
      <alignment horizontal="right"/>
    </xf>
    <xf numFmtId="43" fontId="4" fillId="12" borderId="0" xfId="1" applyFont="1" applyFill="1" applyAlignment="1">
      <alignment horizontal="right"/>
    </xf>
    <xf numFmtId="43" fontId="0" fillId="12" borderId="0" xfId="1" applyFont="1" applyFill="1" applyAlignment="1">
      <alignment horizontal="right"/>
    </xf>
    <xf numFmtId="43" fontId="1" fillId="0" borderId="0" xfId="1" applyFont="1" applyAlignment="1">
      <alignment horizontal="right"/>
    </xf>
    <xf numFmtId="43" fontId="0" fillId="0" borderId="0" xfId="1" applyFont="1" applyAlignment="1">
      <alignment horizontal="right"/>
    </xf>
    <xf numFmtId="43" fontId="4" fillId="0" borderId="0" xfId="1" applyFont="1" applyAlignment="1">
      <alignment horizontal="right"/>
    </xf>
    <xf numFmtId="43" fontId="0" fillId="12" borderId="0" xfId="1" applyFont="1" applyFill="1"/>
    <xf numFmtId="43" fontId="8" fillId="6" borderId="0" xfId="1" applyFont="1" applyFill="1" applyAlignment="1">
      <alignment horizontal="center" vertical="center"/>
    </xf>
    <xf numFmtId="43" fontId="1" fillId="0" borderId="0" xfId="1" applyFont="1" applyAlignment="1">
      <alignment horizontal="right" vertical="center"/>
    </xf>
    <xf numFmtId="43" fontId="0" fillId="0" borderId="0" xfId="1" applyFont="1" applyAlignment="1">
      <alignment horizontal="right" vertical="center"/>
    </xf>
    <xf numFmtId="43" fontId="1" fillId="7" borderId="0" xfId="1" applyFont="1" applyFill="1" applyAlignment="1">
      <alignment horizontal="right" vertical="center"/>
    </xf>
    <xf numFmtId="43" fontId="1" fillId="5" borderId="0" xfId="1" applyFont="1" applyFill="1" applyAlignment="1">
      <alignment horizontal="right" vertical="center"/>
    </xf>
    <xf numFmtId="43" fontId="0" fillId="5" borderId="0" xfId="1" applyFont="1" applyFill="1" applyAlignment="1">
      <alignment horizontal="right" vertical="center"/>
    </xf>
    <xf numFmtId="0" fontId="16" fillId="5" borderId="0" xfId="0" applyFont="1" applyFill="1"/>
    <xf numFmtId="43" fontId="0" fillId="0" borderId="0" xfId="0" applyNumberFormat="1"/>
    <xf numFmtId="43" fontId="1" fillId="12" borderId="0" xfId="1" applyFont="1" applyFill="1" applyAlignment="1">
      <alignment horizontal="right" vertical="center"/>
    </xf>
    <xf numFmtId="43" fontId="0" fillId="12" borderId="0" xfId="1" applyFont="1" applyFill="1" applyAlignment="1">
      <alignment horizontal="right" vertical="center"/>
    </xf>
    <xf numFmtId="0" fontId="1" fillId="0" borderId="0" xfId="0" applyFont="1" applyAlignment="1">
      <alignment horizontal="center"/>
    </xf>
    <xf numFmtId="0" fontId="8" fillId="6" borderId="0" xfId="0" applyFont="1" applyFill="1" applyAlignment="1">
      <alignment horizontal="center" vertical="center"/>
    </xf>
    <xf numFmtId="43" fontId="17" fillId="13" borderId="0" xfId="1" applyFont="1" applyFill="1" applyAlignment="1">
      <alignment horizontal="right"/>
    </xf>
    <xf numFmtId="0" fontId="18" fillId="0" borderId="0" xfId="10" applyFont="1" applyAlignment="1"/>
    <xf numFmtId="43" fontId="0" fillId="0" borderId="0" xfId="11" applyFont="1" applyAlignment="1"/>
    <xf numFmtId="0" fontId="18" fillId="5" borderId="0" xfId="10" applyFont="1" applyFill="1" applyAlignment="1"/>
    <xf numFmtId="43" fontId="20" fillId="0" borderId="0" xfId="11" applyFont="1" applyAlignment="1"/>
    <xf numFmtId="43" fontId="21" fillId="0" borderId="0" xfId="11" applyFont="1"/>
    <xf numFmtId="43" fontId="3" fillId="0" borderId="0" xfId="11" applyFont="1"/>
    <xf numFmtId="16" fontId="22" fillId="15" borderId="4" xfId="10" applyNumberFormat="1" applyFont="1" applyFill="1" applyBorder="1" applyAlignment="1">
      <alignment wrapText="1"/>
    </xf>
    <xf numFmtId="0" fontId="22" fillId="15" borderId="4" xfId="10" applyFont="1" applyFill="1" applyBorder="1" applyAlignment="1">
      <alignment vertical="center"/>
    </xf>
    <xf numFmtId="0" fontId="22" fillId="15" borderId="4" xfId="10" applyFont="1" applyFill="1" applyBorder="1" applyAlignment="1">
      <alignment wrapText="1"/>
    </xf>
    <xf numFmtId="43" fontId="22" fillId="15" borderId="5" xfId="11" applyFont="1" applyFill="1" applyBorder="1" applyAlignment="1">
      <alignment wrapText="1"/>
    </xf>
    <xf numFmtId="43" fontId="0" fillId="0" borderId="1" xfId="11" applyFont="1" applyBorder="1" applyAlignment="1"/>
    <xf numFmtId="16" fontId="22" fillId="16" borderId="4" xfId="10" applyNumberFormat="1" applyFont="1" applyFill="1" applyBorder="1" applyAlignment="1">
      <alignment wrapText="1"/>
    </xf>
    <xf numFmtId="0" fontId="22" fillId="16" borderId="4" xfId="10" applyFont="1" applyFill="1" applyBorder="1" applyAlignment="1">
      <alignment vertical="center"/>
    </xf>
    <xf numFmtId="43" fontId="3" fillId="16" borderId="0" xfId="11" applyFont="1" applyFill="1"/>
    <xf numFmtId="0" fontId="3" fillId="16" borderId="0" xfId="9" applyFill="1"/>
    <xf numFmtId="0" fontId="22" fillId="16" borderId="4" xfId="10" applyFont="1" applyFill="1" applyBorder="1" applyAlignment="1">
      <alignment wrapText="1"/>
    </xf>
    <xf numFmtId="0" fontId="3" fillId="15" borderId="0" xfId="9" applyFill="1"/>
    <xf numFmtId="43" fontId="3" fillId="15" borderId="0" xfId="11" applyFont="1" applyFill="1"/>
    <xf numFmtId="167" fontId="20" fillId="5" borderId="0" xfId="10" applyNumberFormat="1" applyFont="1" applyFill="1" applyAlignment="1"/>
    <xf numFmtId="43" fontId="22" fillId="16" borderId="5" xfId="11" applyFont="1" applyFill="1" applyBorder="1" applyAlignment="1">
      <alignment wrapText="1"/>
    </xf>
    <xf numFmtId="43" fontId="20" fillId="5" borderId="0" xfId="11" applyFont="1" applyFill="1" applyAlignment="1"/>
    <xf numFmtId="43" fontId="20" fillId="0" borderId="1" xfId="11" applyFont="1" applyBorder="1" applyAlignment="1"/>
    <xf numFmtId="0" fontId="0" fillId="16" borderId="0" xfId="9" applyFont="1" applyFill="1"/>
    <xf numFmtId="0" fontId="0" fillId="15" borderId="0" xfId="9" applyFont="1" applyFill="1"/>
    <xf numFmtId="0" fontId="0" fillId="16" borderId="0" xfId="0" applyFill="1"/>
    <xf numFmtId="16" fontId="22" fillId="0" borderId="4" xfId="10" applyNumberFormat="1" applyFont="1" applyFill="1" applyBorder="1" applyAlignment="1">
      <alignment wrapText="1"/>
    </xf>
    <xf numFmtId="0" fontId="22" fillId="0" borderId="4" xfId="10" applyFont="1" applyFill="1" applyBorder="1" applyAlignment="1">
      <alignment vertical="center"/>
    </xf>
    <xf numFmtId="0" fontId="22" fillId="0" borderId="4" xfId="10" applyFont="1" applyFill="1" applyBorder="1" applyAlignment="1">
      <alignment wrapText="1"/>
    </xf>
    <xf numFmtId="43" fontId="22" fillId="0" borderId="5" xfId="11" applyFont="1" applyFill="1" applyBorder="1" applyAlignment="1">
      <alignment wrapText="1"/>
    </xf>
    <xf numFmtId="0" fontId="18" fillId="0" borderId="0" xfId="10" applyFont="1" applyFill="1" applyAlignment="1"/>
    <xf numFmtId="43" fontId="0" fillId="0" borderId="0" xfId="11" applyFont="1" applyFill="1" applyAlignment="1"/>
    <xf numFmtId="0" fontId="21" fillId="0" borderId="4" xfId="10" applyFont="1" applyFill="1" applyBorder="1" applyAlignment="1">
      <alignment vertical="center"/>
    </xf>
    <xf numFmtId="0" fontId="21" fillId="0" borderId="4" xfId="10" applyFont="1" applyFill="1" applyBorder="1" applyAlignment="1">
      <alignment wrapText="1"/>
    </xf>
    <xf numFmtId="43" fontId="21" fillId="0" borderId="5" xfId="11" applyFont="1" applyFill="1" applyBorder="1" applyAlignment="1">
      <alignment wrapText="1"/>
    </xf>
    <xf numFmtId="43" fontId="4" fillId="0" borderId="1" xfId="11" applyFont="1" applyBorder="1" applyAlignment="1"/>
    <xf numFmtId="43" fontId="4" fillId="5" borderId="0" xfId="11" applyFont="1" applyFill="1"/>
    <xf numFmtId="0" fontId="18" fillId="15" borderId="0" xfId="10" applyFont="1" applyFill="1" applyAlignment="1"/>
    <xf numFmtId="43" fontId="0" fillId="15" borderId="0" xfId="11" applyFont="1" applyFill="1" applyAlignment="1"/>
    <xf numFmtId="43" fontId="4" fillId="5" borderId="0" xfId="11" applyFont="1" applyFill="1" applyAlignment="1"/>
    <xf numFmtId="0" fontId="23" fillId="0" borderId="0" xfId="10" applyFont="1" applyFill="1" applyBorder="1" applyAlignment="1">
      <alignment horizontal="center"/>
    </xf>
    <xf numFmtId="43" fontId="3" fillId="0" borderId="0" xfId="11" applyFont="1" applyFill="1"/>
    <xf numFmtId="43" fontId="22" fillId="0" borderId="0" xfId="11" applyFont="1" applyFill="1" applyBorder="1" applyAlignment="1">
      <alignment wrapText="1"/>
    </xf>
    <xf numFmtId="43" fontId="20" fillId="0" borderId="0" xfId="11" applyFont="1" applyFill="1" applyAlignment="1"/>
    <xf numFmtId="43" fontId="4" fillId="0" borderId="0" xfId="11" applyFont="1" applyFill="1" applyAlignment="1"/>
    <xf numFmtId="43" fontId="0" fillId="0" borderId="0" xfId="11" applyFont="1" applyFill="1"/>
    <xf numFmtId="43" fontId="3" fillId="19" borderId="0" xfId="11" applyFont="1" applyFill="1"/>
    <xf numFmtId="43" fontId="0" fillId="19" borderId="0" xfId="11" applyFont="1" applyFill="1"/>
    <xf numFmtId="16" fontId="22" fillId="0" borderId="1" xfId="10" applyNumberFormat="1" applyFont="1" applyFill="1" applyBorder="1" applyAlignment="1">
      <alignment wrapText="1"/>
    </xf>
    <xf numFmtId="43" fontId="3" fillId="0" borderId="10" xfId="11" applyFont="1" applyFill="1" applyBorder="1"/>
    <xf numFmtId="43" fontId="0" fillId="0" borderId="1" xfId="11" applyFont="1" applyFill="1" applyBorder="1"/>
    <xf numFmtId="43" fontId="0" fillId="0" borderId="8" xfId="11" applyFont="1" applyFill="1" applyBorder="1"/>
    <xf numFmtId="43" fontId="0" fillId="0" borderId="1" xfId="11" applyFont="1" applyFill="1" applyBorder="1" applyAlignment="1"/>
    <xf numFmtId="43" fontId="3" fillId="0" borderId="10" xfId="1" applyFont="1" applyFill="1" applyBorder="1"/>
    <xf numFmtId="0" fontId="0" fillId="0" borderId="1" xfId="9" applyFont="1" applyFill="1" applyBorder="1"/>
    <xf numFmtId="43" fontId="18" fillId="0" borderId="0" xfId="1" applyFont="1" applyAlignment="1"/>
    <xf numFmtId="0" fontId="5" fillId="0" borderId="2" xfId="10" applyFont="1" applyFill="1" applyBorder="1" applyAlignment="1">
      <alignment vertical="center" wrapText="1"/>
    </xf>
    <xf numFmtId="43" fontId="18" fillId="0" borderId="1" xfId="1" applyFont="1" applyBorder="1" applyAlignment="1"/>
    <xf numFmtId="0" fontId="0" fillId="0" borderId="0" xfId="0"/>
    <xf numFmtId="0" fontId="0" fillId="5" borderId="0" xfId="0" applyFill="1"/>
    <xf numFmtId="0" fontId="1" fillId="5" borderId="0" xfId="0" applyFont="1" applyFill="1" applyAlignment="1">
      <alignment horizontal="right" vertical="center"/>
    </xf>
    <xf numFmtId="165" fontId="1" fillId="5" borderId="0" xfId="0" applyNumberFormat="1" applyFont="1" applyFill="1" applyAlignment="1">
      <alignment horizontal="right" vertical="center"/>
    </xf>
    <xf numFmtId="43" fontId="4" fillId="12" borderId="0" xfId="1" applyFont="1" applyFill="1" applyAlignment="1">
      <alignment horizontal="right"/>
    </xf>
    <xf numFmtId="43" fontId="0" fillId="5" borderId="0" xfId="1" applyFont="1" applyFill="1" applyAlignment="1">
      <alignment horizontal="right" vertical="center"/>
    </xf>
    <xf numFmtId="43" fontId="0" fillId="0" borderId="0" xfId="0" applyNumberFormat="1"/>
    <xf numFmtId="43" fontId="1" fillId="12" borderId="0" xfId="1" applyFont="1" applyFill="1" applyAlignment="1">
      <alignment horizontal="right" vertical="center"/>
    </xf>
    <xf numFmtId="0" fontId="18" fillId="0" borderId="0" xfId="10" applyFont="1" applyAlignment="1"/>
    <xf numFmtId="167" fontId="20" fillId="5" borderId="0" xfId="10" applyNumberFormat="1" applyFont="1" applyFill="1" applyAlignment="1"/>
    <xf numFmtId="43" fontId="0" fillId="0" borderId="0" xfId="11" applyFont="1" applyFill="1"/>
    <xf numFmtId="43" fontId="0" fillId="0" borderId="8" xfId="11" applyFont="1" applyFill="1" applyBorder="1"/>
    <xf numFmtId="43" fontId="1" fillId="0" borderId="0" xfId="0" applyNumberFormat="1" applyFont="1" applyAlignment="1">
      <alignment horizontal="right"/>
    </xf>
    <xf numFmtId="10" fontId="0" fillId="0" borderId="12" xfId="7" applyNumberFormat="1" applyFont="1" applyBorder="1" applyAlignment="1"/>
    <xf numFmtId="43" fontId="0" fillId="0" borderId="0" xfId="1" applyFont="1" applyFill="1"/>
    <xf numFmtId="10" fontId="3" fillId="0" borderId="12" xfId="7" applyNumberFormat="1" applyFont="1" applyBorder="1" applyAlignment="1"/>
    <xf numFmtId="0" fontId="8" fillId="6" borderId="13" xfId="0" applyFont="1" applyFill="1" applyBorder="1"/>
    <xf numFmtId="0" fontId="1" fillId="0" borderId="12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43" fontId="8" fillId="6" borderId="13" xfId="1" applyFont="1" applyFill="1" applyBorder="1"/>
    <xf numFmtId="43" fontId="0" fillId="0" borderId="12" xfId="1" applyFont="1" applyBorder="1"/>
    <xf numFmtId="43" fontId="1" fillId="0" borderId="12" xfId="1" applyFont="1" applyFill="1" applyBorder="1" applyAlignment="1">
      <alignment horizontal="right"/>
    </xf>
    <xf numFmtId="43" fontId="4" fillId="0" borderId="12" xfId="1" applyFont="1" applyFill="1" applyBorder="1" applyAlignment="1">
      <alignment horizontal="right"/>
    </xf>
    <xf numFmtId="43" fontId="3" fillId="0" borderId="12" xfId="1" applyFont="1" applyFill="1" applyBorder="1"/>
    <xf numFmtId="43" fontId="1" fillId="0" borderId="14" xfId="1" applyFont="1" applyFill="1" applyBorder="1" applyAlignment="1">
      <alignment horizontal="right"/>
    </xf>
    <xf numFmtId="0" fontId="0" fillId="0" borderId="12" xfId="0" applyBorder="1"/>
    <xf numFmtId="43" fontId="1" fillId="0" borderId="12" xfId="0" applyNumberFormat="1" applyFont="1" applyBorder="1" applyAlignment="1">
      <alignment horizontal="right"/>
    </xf>
    <xf numFmtId="0" fontId="3" fillId="0" borderId="12" xfId="0" applyFont="1" applyBorder="1"/>
    <xf numFmtId="43" fontId="3" fillId="0" borderId="12" xfId="1" applyFont="1" applyBorder="1"/>
    <xf numFmtId="43" fontId="1" fillId="0" borderId="14" xfId="0" applyNumberFormat="1" applyFont="1" applyBorder="1" applyAlignment="1">
      <alignment horizontal="right"/>
    </xf>
    <xf numFmtId="10" fontId="3" fillId="0" borderId="14" xfId="7" applyNumberFormat="1" applyFont="1" applyBorder="1" applyAlignment="1"/>
    <xf numFmtId="0" fontId="8" fillId="6" borderId="13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0" fontId="1" fillId="0" borderId="13" xfId="0" applyFont="1" applyFill="1" applyBorder="1"/>
    <xf numFmtId="0" fontId="0" fillId="0" borderId="12" xfId="0" applyFill="1" applyBorder="1"/>
    <xf numFmtId="0" fontId="1" fillId="0" borderId="12" xfId="0" applyFont="1" applyFill="1" applyBorder="1"/>
    <xf numFmtId="0" fontId="1" fillId="0" borderId="14" xfId="0" applyFont="1" applyFill="1" applyBorder="1"/>
    <xf numFmtId="43" fontId="1" fillId="0" borderId="13" xfId="1" applyFont="1" applyFill="1" applyBorder="1" applyAlignment="1">
      <alignment horizontal="right" vertical="center"/>
    </xf>
    <xf numFmtId="43" fontId="0" fillId="0" borderId="12" xfId="1" applyFont="1" applyFill="1" applyBorder="1" applyAlignment="1">
      <alignment horizontal="right" vertical="center"/>
    </xf>
    <xf numFmtId="43" fontId="1" fillId="0" borderId="12" xfId="1" applyFont="1" applyFill="1" applyBorder="1" applyAlignment="1">
      <alignment horizontal="right" vertical="center"/>
    </xf>
    <xf numFmtId="43" fontId="0" fillId="0" borderId="12" xfId="1" applyFont="1" applyFill="1" applyBorder="1"/>
    <xf numFmtId="43" fontId="1" fillId="0" borderId="14" xfId="1" applyFont="1" applyFill="1" applyBorder="1" applyAlignment="1">
      <alignment horizontal="right" vertical="center"/>
    </xf>
    <xf numFmtId="43" fontId="1" fillId="0" borderId="13" xfId="0" applyNumberFormat="1" applyFont="1" applyFill="1" applyBorder="1" applyAlignment="1">
      <alignment horizontal="right" vertical="center"/>
    </xf>
    <xf numFmtId="43" fontId="1" fillId="0" borderId="12" xfId="0" applyNumberFormat="1" applyFont="1" applyFill="1" applyBorder="1" applyAlignment="1">
      <alignment horizontal="right" vertical="center"/>
    </xf>
    <xf numFmtId="43" fontId="1" fillId="0" borderId="14" xfId="0" applyNumberFormat="1" applyFont="1" applyFill="1" applyBorder="1" applyAlignment="1">
      <alignment horizontal="right" vertical="center"/>
    </xf>
    <xf numFmtId="10" fontId="0" fillId="0" borderId="13" xfId="7" applyNumberFormat="1" applyFont="1" applyBorder="1" applyAlignment="1"/>
    <xf numFmtId="10" fontId="0" fillId="0" borderId="14" xfId="7" applyNumberFormat="1" applyFont="1" applyBorder="1" applyAlignment="1"/>
    <xf numFmtId="0" fontId="23" fillId="18" borderId="7" xfId="10" applyFont="1" applyFill="1" applyBorder="1" applyAlignment="1">
      <alignment horizontal="center"/>
    </xf>
    <xf numFmtId="0" fontId="19" fillId="14" borderId="0" xfId="10" applyFont="1" applyFill="1" applyBorder="1" applyAlignment="1">
      <alignment horizontal="center" vertical="center" wrapText="1"/>
    </xf>
    <xf numFmtId="0" fontId="23" fillId="17" borderId="7" xfId="10" applyFont="1" applyFill="1" applyBorder="1" applyAlignment="1">
      <alignment horizontal="center"/>
    </xf>
    <xf numFmtId="167" fontId="5" fillId="0" borderId="11" xfId="10" applyNumberFormat="1" applyFont="1" applyFill="1" applyBorder="1" applyAlignment="1">
      <alignment horizontal="center" vertical="center" wrapText="1"/>
    </xf>
    <xf numFmtId="167" fontId="5" fillId="0" borderId="6" xfId="10" applyNumberFormat="1" applyFont="1" applyFill="1" applyBorder="1" applyAlignment="1">
      <alignment horizontal="center" vertical="center" wrapText="1"/>
    </xf>
    <xf numFmtId="167" fontId="5" fillId="0" borderId="9" xfId="1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8" fillId="6" borderId="0" xfId="0" applyFont="1" applyFill="1" applyAlignment="1">
      <alignment horizontal="center"/>
    </xf>
    <xf numFmtId="0" fontId="8" fillId="6" borderId="0" xfId="0" applyFont="1" applyFill="1" applyAlignment="1">
      <alignment horizontal="center" vertical="center"/>
    </xf>
    <xf numFmtId="0" fontId="0" fillId="0" borderId="0" xfId="0" applyFont="1" applyAlignment="1">
      <alignment horizontal="left"/>
    </xf>
    <xf numFmtId="43" fontId="3" fillId="12" borderId="0" xfId="1" applyFont="1" applyFill="1" applyAlignment="1">
      <alignment horizontal="right"/>
    </xf>
    <xf numFmtId="43" fontId="24" fillId="0" borderId="0" xfId="0" applyNumberFormat="1" applyFont="1" applyAlignment="1">
      <alignment horizontal="right"/>
    </xf>
    <xf numFmtId="10" fontId="4" fillId="0" borderId="12" xfId="7" applyNumberFormat="1" applyFont="1" applyBorder="1" applyAlignment="1"/>
    <xf numFmtId="0" fontId="1" fillId="0" borderId="13" xfId="0" applyFont="1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0" fillId="0" borderId="0" xfId="0" applyFill="1" applyAlignment="1">
      <alignment horizontal="center"/>
    </xf>
  </cellXfs>
  <cellStyles count="12">
    <cellStyle name="Millares" xfId="1" builtinId="3"/>
    <cellStyle name="Millares 2" xfId="8"/>
    <cellStyle name="Millares 3" xfId="11"/>
    <cellStyle name="Normal" xfId="0" builtinId="0"/>
    <cellStyle name="Normal 12" xfId="3"/>
    <cellStyle name="Normal 18" xfId="4"/>
    <cellStyle name="Normal 2" xfId="2"/>
    <cellStyle name="Normal 2 2" xfId="6"/>
    <cellStyle name="Normal 2 3" xfId="9"/>
    <cellStyle name="Normal 3" xfId="10"/>
    <cellStyle name="Normal 6" xfId="5"/>
    <cellStyle name="Porcentaje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90000</xdr:rowOff>
    </xdr:from>
    <xdr:ext cx="1428750" cy="571500"/>
    <xdr:pic>
      <xdr:nvPicPr>
        <xdr:cNvPr id="2" name="Picture 1">
          <a:extLst>
            <a:ext uri="{FF2B5EF4-FFF2-40B4-BE49-F238E27FC236}">
              <a16:creationId xmlns:a16="http://schemas.microsoft.com/office/drawing/2014/main" xmlns="" id="{50A08EBE-284C-486B-8745-F768C8159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0000"/>
          <a:ext cx="1428750" cy="57150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562428</xdr:colOff>
      <xdr:row>1</xdr:row>
      <xdr:rowOff>104514</xdr:rowOff>
    </xdr:from>
    <xdr:ext cx="1879966" cy="767250"/>
    <xdr:pic>
      <xdr:nvPicPr>
        <xdr:cNvPr id="2" name="Picture 1">
          <a:extLst>
            <a:ext uri="{FF2B5EF4-FFF2-40B4-BE49-F238E27FC236}">
              <a16:creationId xmlns:a16="http://schemas.microsoft.com/office/drawing/2014/main" xmlns="" id="{50A08EBE-284C-486B-8745-F768C8159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62428" y="285943"/>
          <a:ext cx="1879966" cy="76725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77300</xdr:rowOff>
    </xdr:from>
    <xdr:ext cx="1879966" cy="767250"/>
    <xdr:pic>
      <xdr:nvPicPr>
        <xdr:cNvPr id="2" name="Picture 1">
          <a:extLst>
            <a:ext uri="{FF2B5EF4-FFF2-40B4-BE49-F238E27FC236}">
              <a16:creationId xmlns:a16="http://schemas.microsoft.com/office/drawing/2014/main" xmlns="" id="{C90638A5-824A-4E89-B4DD-F267E33BED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77300"/>
          <a:ext cx="1879966" cy="76725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90000</xdr:rowOff>
    </xdr:from>
    <xdr:ext cx="1428750" cy="571500"/>
    <xdr:pic>
      <xdr:nvPicPr>
        <xdr:cNvPr id="2" name="Picture 1">
          <a:extLst>
            <a:ext uri="{FF2B5EF4-FFF2-40B4-BE49-F238E27FC236}">
              <a16:creationId xmlns:a16="http://schemas.microsoft.com/office/drawing/2014/main" xmlns="" id="{F371B814-3F1E-41AC-9503-49F667BDF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0000"/>
          <a:ext cx="1428750" cy="57150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90000</xdr:rowOff>
    </xdr:from>
    <xdr:ext cx="1428750" cy="571500"/>
    <xdr:pic>
      <xdr:nvPicPr>
        <xdr:cNvPr id="2" name="Picture 1">
          <a:extLst>
            <a:ext uri="{FF2B5EF4-FFF2-40B4-BE49-F238E27FC236}">
              <a16:creationId xmlns:a16="http://schemas.microsoft.com/office/drawing/2014/main" xmlns="" id="{FEE9FE57-4429-40A0-AC80-D7F9390127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0000"/>
          <a:ext cx="1428750" cy="57150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90000</xdr:rowOff>
    </xdr:from>
    <xdr:ext cx="1428750" cy="571500"/>
    <xdr:pic>
      <xdr:nvPicPr>
        <xdr:cNvPr id="2" name="Picture 1">
          <a:extLst>
            <a:ext uri="{FF2B5EF4-FFF2-40B4-BE49-F238E27FC236}">
              <a16:creationId xmlns:a16="http://schemas.microsoft.com/office/drawing/2014/main" xmlns="" id="{88C88B82-4EDD-4699-A982-82CECFB58C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0000"/>
          <a:ext cx="1428750" cy="57150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90000</xdr:rowOff>
    </xdr:from>
    <xdr:ext cx="1428750" cy="571500"/>
    <xdr:pic>
      <xdr:nvPicPr>
        <xdr:cNvPr id="2" name="Picture 1">
          <a:extLst>
            <a:ext uri="{FF2B5EF4-FFF2-40B4-BE49-F238E27FC236}">
              <a16:creationId xmlns:a16="http://schemas.microsoft.com/office/drawing/2014/main" xmlns="" id="{FEE9FE57-4429-40A0-AC80-D7F9390127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0000"/>
          <a:ext cx="1428750" cy="5715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102"/>
  <sheetViews>
    <sheetView topLeftCell="C19" workbookViewId="0">
      <selection activeCell="Q8" sqref="Q8"/>
    </sheetView>
  </sheetViews>
  <sheetFormatPr baseColWidth="10" defaultColWidth="11.42578125" defaultRowHeight="15" x14ac:dyDescent="0.25"/>
  <cols>
    <col min="1" max="1" width="2.85546875" style="87" customWidth="1"/>
    <col min="2" max="2" width="11.42578125" style="87"/>
    <col min="3" max="3" width="31.85546875" style="87" bestFit="1" customWidth="1"/>
    <col min="4" max="4" width="6.28515625" style="87" customWidth="1"/>
    <col min="5" max="5" width="8.140625" style="87" customWidth="1"/>
    <col min="6" max="6" width="15.28515625" style="88" customWidth="1"/>
    <col min="7" max="7" width="17.140625" style="88" customWidth="1"/>
    <col min="8" max="8" width="4.5703125" style="87" customWidth="1"/>
    <col min="9" max="9" width="8" style="87" customWidth="1"/>
    <col min="10" max="10" width="28.140625" style="87" customWidth="1"/>
    <col min="11" max="11" width="14.85546875" style="88" customWidth="1"/>
    <col min="12" max="12" width="52.140625" style="117" customWidth="1"/>
    <col min="13" max="13" width="3.28515625" style="89" customWidth="1"/>
    <col min="14" max="14" width="18.7109375" style="87" customWidth="1"/>
    <col min="15" max="15" width="14.85546875" style="87" customWidth="1"/>
    <col min="16" max="16" width="39" style="87" customWidth="1"/>
    <col min="17" max="17" width="13.140625" style="141" bestFit="1" customWidth="1"/>
    <col min="18" max="16384" width="11.42578125" style="87"/>
  </cols>
  <sheetData>
    <row r="1" spans="2:17" ht="14.45" x14ac:dyDescent="0.35">
      <c r="N1" s="197" t="s">
        <v>506</v>
      </c>
      <c r="O1" s="197"/>
      <c r="P1" s="197"/>
    </row>
    <row r="2" spans="2:17" ht="15" customHeight="1" x14ac:dyDescent="0.35">
      <c r="F2" s="90" t="s">
        <v>507</v>
      </c>
      <c r="G2" s="91">
        <v>1999</v>
      </c>
      <c r="N2" s="134">
        <v>46038</v>
      </c>
      <c r="O2" s="135">
        <v>198000</v>
      </c>
      <c r="P2" s="140" t="s">
        <v>523</v>
      </c>
      <c r="Q2" s="139">
        <v>198000</v>
      </c>
    </row>
    <row r="3" spans="2:17" ht="15.75" thickBot="1" x14ac:dyDescent="0.3">
      <c r="B3" s="51" t="s">
        <v>508</v>
      </c>
      <c r="C3" s="51" t="s">
        <v>509</v>
      </c>
      <c r="D3" s="51" t="s">
        <v>510</v>
      </c>
      <c r="E3" s="51" t="s">
        <v>511</v>
      </c>
      <c r="F3" s="92" t="s">
        <v>512</v>
      </c>
      <c r="I3" s="196" t="s">
        <v>530</v>
      </c>
      <c r="J3" s="196"/>
      <c r="K3" s="196"/>
      <c r="L3" s="126"/>
      <c r="N3" s="134">
        <v>45934</v>
      </c>
      <c r="O3" s="135">
        <v>1550000</v>
      </c>
      <c r="P3" s="136" t="s">
        <v>547</v>
      </c>
      <c r="Q3" s="139">
        <v>1550000</v>
      </c>
    </row>
    <row r="4" spans="2:17" ht="15.75" customHeight="1" thickBot="1" x14ac:dyDescent="0.4">
      <c r="B4" s="98">
        <v>45667</v>
      </c>
      <c r="C4" s="99" t="s">
        <v>515</v>
      </c>
      <c r="D4" s="102"/>
      <c r="E4" s="102"/>
      <c r="F4" s="106">
        <v>-14200</v>
      </c>
      <c r="G4" s="97">
        <f>G2+F4</f>
        <v>-12201</v>
      </c>
      <c r="I4" s="98">
        <v>46038</v>
      </c>
      <c r="J4" s="109" t="s">
        <v>523</v>
      </c>
      <c r="K4" s="100">
        <v>-198000</v>
      </c>
      <c r="L4" s="127"/>
      <c r="N4" s="134">
        <v>45935</v>
      </c>
      <c r="O4" s="135">
        <v>1000000</v>
      </c>
      <c r="P4" s="138" t="s">
        <v>543</v>
      </c>
      <c r="Q4" s="139">
        <v>1000000</v>
      </c>
    </row>
    <row r="5" spans="2:17" ht="15.75" customHeight="1" thickBot="1" x14ac:dyDescent="0.4">
      <c r="B5" s="98">
        <v>45667</v>
      </c>
      <c r="C5" s="99" t="s">
        <v>515</v>
      </c>
      <c r="D5" s="102"/>
      <c r="E5" s="102"/>
      <c r="F5" s="106">
        <v>-14200</v>
      </c>
      <c r="G5" s="97">
        <f>G4+F5</f>
        <v>-26401</v>
      </c>
      <c r="I5" s="98">
        <v>45934</v>
      </c>
      <c r="J5" s="109" t="s">
        <v>525</v>
      </c>
      <c r="K5" s="100">
        <v>-1550000</v>
      </c>
      <c r="L5" s="131" t="s">
        <v>532</v>
      </c>
      <c r="N5" s="134">
        <v>45936</v>
      </c>
      <c r="O5" s="135">
        <v>7045</v>
      </c>
      <c r="P5" s="142"/>
      <c r="Q5" s="143"/>
    </row>
    <row r="6" spans="2:17" ht="15.75" thickBot="1" x14ac:dyDescent="0.3">
      <c r="B6" s="93">
        <v>46036</v>
      </c>
      <c r="C6" s="94" t="s">
        <v>518</v>
      </c>
      <c r="D6" s="95"/>
      <c r="E6" s="95"/>
      <c r="F6" s="96">
        <v>200000</v>
      </c>
      <c r="G6" s="97">
        <f t="shared" ref="G6:G55" si="0">G5+F6</f>
        <v>173599</v>
      </c>
      <c r="I6" s="98">
        <v>45935</v>
      </c>
      <c r="J6" s="109" t="s">
        <v>526</v>
      </c>
      <c r="K6" s="100">
        <v>-1000000</v>
      </c>
      <c r="L6" s="117" t="s">
        <v>541</v>
      </c>
      <c r="N6" s="134">
        <v>45937</v>
      </c>
      <c r="O6" s="199">
        <v>8000000</v>
      </c>
      <c r="P6" s="154" t="s">
        <v>532</v>
      </c>
      <c r="Q6" s="143">
        <v>1800000</v>
      </c>
    </row>
    <row r="7" spans="2:17" ht="15.75" customHeight="1" thickBot="1" x14ac:dyDescent="0.3">
      <c r="B7" s="98">
        <v>46036</v>
      </c>
      <c r="C7" s="99" t="s">
        <v>513</v>
      </c>
      <c r="D7" s="102"/>
      <c r="E7" s="102"/>
      <c r="F7" s="100">
        <v>-113.6</v>
      </c>
      <c r="G7" s="97">
        <f t="shared" si="0"/>
        <v>173485.4</v>
      </c>
      <c r="I7" s="98">
        <v>45936</v>
      </c>
      <c r="J7" s="109" t="s">
        <v>527</v>
      </c>
      <c r="K7" s="100">
        <v>-7045</v>
      </c>
      <c r="L7" s="127"/>
      <c r="N7" s="134">
        <v>45938</v>
      </c>
      <c r="O7" s="200"/>
      <c r="P7" s="137" t="s">
        <v>538</v>
      </c>
      <c r="Q7" s="143">
        <v>740000</v>
      </c>
    </row>
    <row r="8" spans="2:17" ht="15.75" thickBot="1" x14ac:dyDescent="0.3">
      <c r="B8" s="93">
        <v>46036</v>
      </c>
      <c r="C8" s="94" t="s">
        <v>518</v>
      </c>
      <c r="D8" s="95"/>
      <c r="E8" s="95"/>
      <c r="F8" s="96">
        <v>40000</v>
      </c>
      <c r="G8" s="97">
        <f t="shared" si="0"/>
        <v>213485.4</v>
      </c>
      <c r="I8" s="98">
        <v>45935</v>
      </c>
      <c r="J8" s="111" t="s">
        <v>527</v>
      </c>
      <c r="K8" s="132">
        <v>-8000000</v>
      </c>
      <c r="L8" s="133" t="s">
        <v>533</v>
      </c>
      <c r="N8" s="134">
        <v>45939</v>
      </c>
      <c r="O8" s="200"/>
      <c r="P8" s="137" t="s">
        <v>539</v>
      </c>
      <c r="Q8" s="143">
        <v>330000</v>
      </c>
    </row>
    <row r="9" spans="2:17" ht="15.75" thickBot="1" x14ac:dyDescent="0.3">
      <c r="B9" s="98">
        <v>46036</v>
      </c>
      <c r="C9" s="99" t="s">
        <v>513</v>
      </c>
      <c r="D9" s="102"/>
      <c r="E9" s="102"/>
      <c r="F9" s="100">
        <v>-792</v>
      </c>
      <c r="G9" s="97">
        <f t="shared" si="0"/>
        <v>212693.4</v>
      </c>
      <c r="I9" s="101"/>
      <c r="J9" s="101"/>
      <c r="K9" s="122">
        <f>SUM(K4:K8)</f>
        <v>-10755045</v>
      </c>
      <c r="L9" s="133" t="s">
        <v>542</v>
      </c>
      <c r="N9" s="134">
        <v>45940</v>
      </c>
      <c r="O9" s="200"/>
      <c r="P9" s="137" t="s">
        <v>548</v>
      </c>
      <c r="Q9" s="143">
        <v>2400000</v>
      </c>
    </row>
    <row r="10" spans="2:17" ht="15.75" customHeight="1" thickBot="1" x14ac:dyDescent="0.3">
      <c r="B10" s="98">
        <v>46038</v>
      </c>
      <c r="C10" s="109" t="s">
        <v>523</v>
      </c>
      <c r="D10" s="101" t="s">
        <v>17</v>
      </c>
      <c r="E10" s="101" t="s">
        <v>17</v>
      </c>
      <c r="F10" s="100">
        <v>-198000</v>
      </c>
      <c r="G10" s="97">
        <f t="shared" si="0"/>
        <v>14693.399999999994</v>
      </c>
      <c r="I10" s="101"/>
      <c r="J10" s="101"/>
      <c r="K10" s="100"/>
      <c r="L10" s="133" t="s">
        <v>534</v>
      </c>
      <c r="N10" s="134">
        <v>45941</v>
      </c>
      <c r="O10" s="200"/>
      <c r="P10" s="155" t="s">
        <v>544</v>
      </c>
      <c r="Q10" s="143">
        <v>720000</v>
      </c>
    </row>
    <row r="11" spans="2:17" ht="15.75" thickBot="1" x14ac:dyDescent="0.3">
      <c r="B11" s="93">
        <v>46039</v>
      </c>
      <c r="C11" s="103" t="s">
        <v>516</v>
      </c>
      <c r="D11" s="103" t="s">
        <v>17</v>
      </c>
      <c r="E11" s="103" t="s">
        <v>17</v>
      </c>
      <c r="F11" s="104">
        <v>16</v>
      </c>
      <c r="G11" s="97">
        <f t="shared" si="0"/>
        <v>14709.399999999994</v>
      </c>
      <c r="I11" s="196" t="s">
        <v>529</v>
      </c>
      <c r="J11" s="196"/>
      <c r="K11" s="196"/>
      <c r="L11" s="126"/>
      <c r="N11" s="134">
        <v>45942</v>
      </c>
      <c r="O11" s="200"/>
      <c r="P11" s="155" t="s">
        <v>545</v>
      </c>
      <c r="Q11" s="143">
        <v>860000</v>
      </c>
    </row>
    <row r="12" spans="2:17" ht="15.75" customHeight="1" thickBot="1" x14ac:dyDescent="0.3">
      <c r="B12" s="93">
        <v>46066</v>
      </c>
      <c r="C12" s="99" t="s">
        <v>513</v>
      </c>
      <c r="D12" s="102"/>
      <c r="E12" s="102"/>
      <c r="F12" s="100">
        <v>-56.8</v>
      </c>
      <c r="G12" s="97">
        <f t="shared" si="0"/>
        <v>14652.599999999995</v>
      </c>
      <c r="I12" s="98">
        <v>45667</v>
      </c>
      <c r="J12" s="99" t="s">
        <v>515</v>
      </c>
      <c r="K12" s="106">
        <v>14200</v>
      </c>
      <c r="L12" s="128"/>
      <c r="N12" s="134">
        <v>45943</v>
      </c>
      <c r="O12" s="200"/>
      <c r="P12" s="137" t="s">
        <v>540</v>
      </c>
      <c r="Q12" s="143">
        <v>380000</v>
      </c>
    </row>
    <row r="13" spans="2:17" ht="15.75" thickBot="1" x14ac:dyDescent="0.3">
      <c r="B13" s="98">
        <v>45704</v>
      </c>
      <c r="C13" s="99" t="s">
        <v>515</v>
      </c>
      <c r="D13" s="102"/>
      <c r="E13" s="102"/>
      <c r="F13" s="106">
        <v>-14200</v>
      </c>
      <c r="G13" s="97">
        <f t="shared" si="0"/>
        <v>452.59999999999491</v>
      </c>
      <c r="I13" s="98">
        <v>45667</v>
      </c>
      <c r="J13" s="99" t="s">
        <v>515</v>
      </c>
      <c r="K13" s="106">
        <v>14200</v>
      </c>
      <c r="L13" s="128"/>
      <c r="N13" s="134">
        <v>45944</v>
      </c>
      <c r="O13" s="201"/>
      <c r="P13" s="137" t="s">
        <v>546</v>
      </c>
      <c r="Q13" s="143">
        <v>410000</v>
      </c>
    </row>
    <row r="14" spans="2:17" thickBot="1" x14ac:dyDescent="0.4">
      <c r="B14" s="98">
        <v>45841</v>
      </c>
      <c r="C14" s="101" t="s">
        <v>517</v>
      </c>
      <c r="D14" s="101" t="s">
        <v>17</v>
      </c>
      <c r="E14" s="101" t="s">
        <v>17</v>
      </c>
      <c r="F14" s="106">
        <v>-14200</v>
      </c>
      <c r="G14" s="97">
        <f t="shared" si="0"/>
        <v>-13747.400000000005</v>
      </c>
      <c r="I14" s="98">
        <v>45704</v>
      </c>
      <c r="J14" s="99" t="s">
        <v>515</v>
      </c>
      <c r="K14" s="106">
        <v>14200</v>
      </c>
      <c r="L14" s="128"/>
      <c r="O14" s="105">
        <f>SUM(O2:O13)</f>
        <v>10755045</v>
      </c>
      <c r="Q14" s="153">
        <f>SUM(Q2:Q13)</f>
        <v>10388000</v>
      </c>
    </row>
    <row r="15" spans="2:17" thickBot="1" x14ac:dyDescent="0.4">
      <c r="B15" s="93">
        <v>46263</v>
      </c>
      <c r="C15" s="94" t="s">
        <v>518</v>
      </c>
      <c r="D15" s="95"/>
      <c r="E15" s="95"/>
      <c r="F15" s="96">
        <v>50000</v>
      </c>
      <c r="G15" s="97">
        <f t="shared" si="0"/>
        <v>36252.599999999991</v>
      </c>
      <c r="I15" s="98">
        <v>45841</v>
      </c>
      <c r="J15" s="101" t="s">
        <v>517</v>
      </c>
      <c r="K15" s="106">
        <v>14200</v>
      </c>
      <c r="L15" s="128"/>
      <c r="N15" s="152"/>
      <c r="O15" s="152"/>
      <c r="P15" s="152"/>
      <c r="Q15" s="153">
        <f>O14-Q14</f>
        <v>367045</v>
      </c>
    </row>
    <row r="16" spans="2:17" thickBot="1" x14ac:dyDescent="0.4">
      <c r="B16" s="98">
        <v>46264</v>
      </c>
      <c r="C16" s="99" t="s">
        <v>513</v>
      </c>
      <c r="D16" s="102"/>
      <c r="E16" s="102"/>
      <c r="F16" s="100">
        <v>-56.8</v>
      </c>
      <c r="G16" s="97">
        <f t="shared" si="0"/>
        <v>36195.799999999988</v>
      </c>
      <c r="I16" s="98">
        <v>45912</v>
      </c>
      <c r="J16" s="101" t="s">
        <v>517</v>
      </c>
      <c r="K16" s="106">
        <v>14200</v>
      </c>
      <c r="L16" s="128"/>
    </row>
    <row r="17" spans="2:12" ht="22.5" customHeight="1" thickBot="1" x14ac:dyDescent="0.4">
      <c r="B17" s="93">
        <v>46265</v>
      </c>
      <c r="C17" s="103" t="s">
        <v>516</v>
      </c>
      <c r="D17" s="103" t="s">
        <v>17</v>
      </c>
      <c r="E17" s="103" t="s">
        <v>17</v>
      </c>
      <c r="F17" s="104">
        <v>1</v>
      </c>
      <c r="G17" s="97">
        <f t="shared" si="0"/>
        <v>36196.799999999988</v>
      </c>
      <c r="I17" s="98"/>
      <c r="J17" s="99"/>
      <c r="K17" s="100"/>
      <c r="L17" s="127"/>
    </row>
    <row r="18" spans="2:12" thickBot="1" x14ac:dyDescent="0.4">
      <c r="B18" s="98">
        <v>46264</v>
      </c>
      <c r="C18" s="99" t="s">
        <v>513</v>
      </c>
      <c r="D18" s="102"/>
      <c r="E18" s="102"/>
      <c r="F18" s="100">
        <v>-57.8</v>
      </c>
      <c r="G18" s="97">
        <f t="shared" si="0"/>
        <v>36138.999999999985</v>
      </c>
      <c r="K18" s="107">
        <f>SUM(K12:K17)</f>
        <v>71000</v>
      </c>
      <c r="L18" s="129"/>
    </row>
    <row r="19" spans="2:12" thickBot="1" x14ac:dyDescent="0.4">
      <c r="B19" s="98">
        <v>45912</v>
      </c>
      <c r="C19" s="101" t="s">
        <v>517</v>
      </c>
      <c r="D19" s="101" t="s">
        <v>17</v>
      </c>
      <c r="E19" s="101" t="s">
        <v>17</v>
      </c>
      <c r="F19" s="106">
        <v>-14200</v>
      </c>
      <c r="G19" s="97">
        <f t="shared" si="0"/>
        <v>21938.999999999985</v>
      </c>
    </row>
    <row r="20" spans="2:12" ht="18.75" customHeight="1" thickBot="1" x14ac:dyDescent="0.4">
      <c r="B20" s="93">
        <v>45913</v>
      </c>
      <c r="C20" s="103" t="s">
        <v>516</v>
      </c>
      <c r="D20" s="103" t="s">
        <v>17</v>
      </c>
      <c r="E20" s="103" t="s">
        <v>17</v>
      </c>
      <c r="F20" s="104">
        <v>1</v>
      </c>
      <c r="G20" s="97">
        <f t="shared" si="0"/>
        <v>21939.999999999985</v>
      </c>
      <c r="I20" s="196" t="s">
        <v>521</v>
      </c>
      <c r="J20" s="196"/>
      <c r="K20" s="196"/>
      <c r="L20" s="126"/>
    </row>
    <row r="21" spans="2:12" ht="25.5" customHeight="1" thickBot="1" x14ac:dyDescent="0.4">
      <c r="B21" s="93">
        <v>45914</v>
      </c>
      <c r="C21" s="94" t="s">
        <v>518</v>
      </c>
      <c r="D21" s="95"/>
      <c r="E21" s="95"/>
      <c r="F21" s="96">
        <v>20000</v>
      </c>
      <c r="G21" s="97">
        <f t="shared" si="0"/>
        <v>41939.999999999985</v>
      </c>
      <c r="I21" s="98"/>
      <c r="J21" s="99" t="s">
        <v>513</v>
      </c>
      <c r="K21" s="100">
        <v>-113.6</v>
      </c>
      <c r="L21" s="127"/>
    </row>
    <row r="22" spans="2:12" ht="18.75" customHeight="1" thickBot="1" x14ac:dyDescent="0.4">
      <c r="B22" s="93">
        <v>45931</v>
      </c>
      <c r="C22" s="110" t="s">
        <v>524</v>
      </c>
      <c r="D22" s="103" t="s">
        <v>17</v>
      </c>
      <c r="E22" s="103" t="s">
        <v>17</v>
      </c>
      <c r="F22" s="104">
        <v>10515000</v>
      </c>
      <c r="G22" s="97">
        <f t="shared" si="0"/>
        <v>10556940</v>
      </c>
      <c r="I22" s="101"/>
      <c r="J22" s="101" t="s">
        <v>513</v>
      </c>
      <c r="K22" s="100">
        <v>-792</v>
      </c>
      <c r="L22" s="127"/>
    </row>
    <row r="23" spans="2:12" ht="21" customHeight="1" thickBot="1" x14ac:dyDescent="0.4">
      <c r="B23" s="93">
        <v>45932</v>
      </c>
      <c r="C23" s="103" t="s">
        <v>516</v>
      </c>
      <c r="D23" s="103" t="s">
        <v>17</v>
      </c>
      <c r="E23" s="103" t="s">
        <v>17</v>
      </c>
      <c r="F23" s="104">
        <v>14.45</v>
      </c>
      <c r="G23" s="97">
        <f t="shared" si="0"/>
        <v>10556954.449999999</v>
      </c>
      <c r="I23" s="101"/>
      <c r="J23" s="101" t="s">
        <v>513</v>
      </c>
      <c r="K23" s="100">
        <v>-56.8</v>
      </c>
      <c r="L23" s="127"/>
    </row>
    <row r="24" spans="2:12" ht="27" customHeight="1" thickBot="1" x14ac:dyDescent="0.4">
      <c r="B24" s="93">
        <v>45933</v>
      </c>
      <c r="C24" s="103" t="s">
        <v>516</v>
      </c>
      <c r="D24" s="103" t="s">
        <v>17</v>
      </c>
      <c r="E24" s="103" t="s">
        <v>17</v>
      </c>
      <c r="F24" s="104"/>
      <c r="G24" s="97">
        <f t="shared" si="0"/>
        <v>10556954.449999999</v>
      </c>
      <c r="I24" s="101"/>
      <c r="J24" s="101" t="s">
        <v>513</v>
      </c>
      <c r="K24" s="100">
        <v>-56.8</v>
      </c>
      <c r="L24" s="127"/>
    </row>
    <row r="25" spans="2:12" ht="15.75" customHeight="1" thickBot="1" x14ac:dyDescent="0.4">
      <c r="B25" s="93">
        <v>45934</v>
      </c>
      <c r="C25" s="109" t="s">
        <v>525</v>
      </c>
      <c r="D25" s="101" t="s">
        <v>17</v>
      </c>
      <c r="E25" s="101" t="s">
        <v>17</v>
      </c>
      <c r="F25" s="100">
        <v>-1550000</v>
      </c>
      <c r="G25" s="97">
        <f t="shared" si="0"/>
        <v>9006954.4499999993</v>
      </c>
      <c r="I25" s="98"/>
      <c r="J25" s="99" t="s">
        <v>513</v>
      </c>
      <c r="K25" s="100">
        <v>-56.8</v>
      </c>
      <c r="L25" s="127"/>
    </row>
    <row r="26" spans="2:12" thickBot="1" x14ac:dyDescent="0.4">
      <c r="B26" s="93">
        <v>45935</v>
      </c>
      <c r="C26" s="109" t="s">
        <v>526</v>
      </c>
      <c r="D26" s="101" t="s">
        <v>17</v>
      </c>
      <c r="E26" s="101" t="s">
        <v>17</v>
      </c>
      <c r="F26" s="100">
        <v>-1000000</v>
      </c>
      <c r="G26" s="97">
        <f t="shared" si="0"/>
        <v>8006954.4499999993</v>
      </c>
      <c r="K26" s="107">
        <f>SUM(K21:K25)</f>
        <v>-1076</v>
      </c>
      <c r="L26" s="129"/>
    </row>
    <row r="27" spans="2:12" thickBot="1" x14ac:dyDescent="0.4">
      <c r="B27" s="93">
        <v>45936</v>
      </c>
      <c r="C27" s="109" t="s">
        <v>527</v>
      </c>
      <c r="D27" s="101" t="s">
        <v>17</v>
      </c>
      <c r="E27" s="101" t="s">
        <v>17</v>
      </c>
      <c r="F27" s="100">
        <v>-7045</v>
      </c>
      <c r="G27" s="97">
        <f t="shared" si="0"/>
        <v>7999909.4499999993</v>
      </c>
    </row>
    <row r="28" spans="2:12" thickBot="1" x14ac:dyDescent="0.4">
      <c r="B28" s="93">
        <v>45935</v>
      </c>
      <c r="C28" s="111" t="s">
        <v>527</v>
      </c>
      <c r="D28" s="101" t="s">
        <v>17</v>
      </c>
      <c r="E28" s="101" t="s">
        <v>17</v>
      </c>
      <c r="F28" s="100">
        <v>-8000000</v>
      </c>
      <c r="G28" s="97">
        <f t="shared" si="0"/>
        <v>-90.550000000745058</v>
      </c>
      <c r="I28" s="198" t="s">
        <v>522</v>
      </c>
      <c r="J28" s="198"/>
      <c r="K28" s="198"/>
      <c r="L28" s="126"/>
    </row>
    <row r="29" spans="2:12" ht="15.75" thickBot="1" x14ac:dyDescent="0.3">
      <c r="B29" s="93">
        <v>45960</v>
      </c>
      <c r="C29" s="103" t="s">
        <v>516</v>
      </c>
      <c r="D29" s="95"/>
      <c r="E29" s="95"/>
      <c r="F29" s="104">
        <v>90.55</v>
      </c>
      <c r="G29" s="97">
        <f t="shared" si="0"/>
        <v>-7.4506090186332585E-10</v>
      </c>
      <c r="I29" s="93">
        <v>46094</v>
      </c>
      <c r="J29" s="94" t="s">
        <v>516</v>
      </c>
      <c r="K29" s="96">
        <v>16</v>
      </c>
      <c r="L29" s="128" t="s">
        <v>531</v>
      </c>
    </row>
    <row r="30" spans="2:12" ht="15.75" thickBot="1" x14ac:dyDescent="0.3">
      <c r="B30" s="112"/>
      <c r="C30" s="118" t="s">
        <v>528</v>
      </c>
      <c r="D30" s="119"/>
      <c r="E30" s="119"/>
      <c r="F30" s="120"/>
      <c r="G30" s="121">
        <f t="shared" si="0"/>
        <v>-7.4506090186332585E-10</v>
      </c>
      <c r="I30" s="103" t="s">
        <v>519</v>
      </c>
      <c r="J30" s="103" t="s">
        <v>516</v>
      </c>
      <c r="K30" s="104">
        <v>1</v>
      </c>
      <c r="L30" s="128" t="s">
        <v>531</v>
      </c>
    </row>
    <row r="31" spans="2:12" ht="15.75" thickBot="1" x14ac:dyDescent="0.3">
      <c r="B31" s="112"/>
      <c r="C31" s="113"/>
      <c r="D31" s="114"/>
      <c r="E31" s="114"/>
      <c r="F31" s="115"/>
      <c r="G31" s="97">
        <f t="shared" si="0"/>
        <v>-7.4506090186332585E-10</v>
      </c>
      <c r="I31" s="103" t="s">
        <v>520</v>
      </c>
      <c r="J31" s="103" t="s">
        <v>516</v>
      </c>
      <c r="K31" s="104">
        <v>2</v>
      </c>
      <c r="L31" s="128" t="s">
        <v>531</v>
      </c>
    </row>
    <row r="32" spans="2:12" ht="15.75" thickBot="1" x14ac:dyDescent="0.3">
      <c r="B32" s="112"/>
      <c r="C32" s="113"/>
      <c r="D32" s="114"/>
      <c r="E32" s="114"/>
      <c r="F32" s="115"/>
      <c r="G32" s="97">
        <f t="shared" si="0"/>
        <v>-7.4506090186332585E-10</v>
      </c>
      <c r="I32" s="103" t="s">
        <v>514</v>
      </c>
      <c r="J32" s="103" t="s">
        <v>516</v>
      </c>
      <c r="K32" s="104">
        <v>15</v>
      </c>
      <c r="L32" s="128" t="s">
        <v>531</v>
      </c>
    </row>
    <row r="33" spans="2:12" ht="15.75" thickBot="1" x14ac:dyDescent="0.3">
      <c r="B33" s="112"/>
      <c r="C33" s="113"/>
      <c r="D33" s="114"/>
      <c r="E33" s="114"/>
      <c r="F33" s="115"/>
      <c r="G33" s="97">
        <f t="shared" si="0"/>
        <v>-7.4506090186332585E-10</v>
      </c>
      <c r="I33" s="93">
        <v>46358</v>
      </c>
      <c r="J33" s="94" t="s">
        <v>516</v>
      </c>
      <c r="K33" s="96">
        <v>100</v>
      </c>
      <c r="L33" s="128" t="s">
        <v>531</v>
      </c>
    </row>
    <row r="34" spans="2:12" ht="15.75" thickBot="1" x14ac:dyDescent="0.3">
      <c r="B34" s="112"/>
      <c r="C34" s="113"/>
      <c r="D34" s="114"/>
      <c r="E34" s="114"/>
      <c r="F34" s="115"/>
      <c r="G34" s="97">
        <f t="shared" si="0"/>
        <v>-7.4506090186332585E-10</v>
      </c>
      <c r="I34" s="93"/>
      <c r="J34" s="94"/>
      <c r="K34" s="96"/>
      <c r="L34" s="128" t="s">
        <v>531</v>
      </c>
    </row>
    <row r="35" spans="2:12" ht="15.75" thickBot="1" x14ac:dyDescent="0.3">
      <c r="B35" s="112"/>
      <c r="C35" s="113"/>
      <c r="D35" s="114"/>
      <c r="E35" s="114"/>
      <c r="F35" s="115"/>
      <c r="G35" s="97">
        <f t="shared" si="0"/>
        <v>-7.4506090186332585E-10</v>
      </c>
      <c r="K35" s="107">
        <f>SUM(K29:K34)</f>
        <v>134</v>
      </c>
      <c r="L35" s="129"/>
    </row>
    <row r="36" spans="2:12" ht="15.75" thickBot="1" x14ac:dyDescent="0.3">
      <c r="B36" s="112"/>
      <c r="C36" s="113"/>
      <c r="D36" s="114"/>
      <c r="E36" s="114"/>
      <c r="F36" s="115"/>
      <c r="G36" s="97">
        <f t="shared" si="0"/>
        <v>-7.4506090186332585E-10</v>
      </c>
    </row>
    <row r="37" spans="2:12" ht="15.75" thickBot="1" x14ac:dyDescent="0.3">
      <c r="B37" s="112"/>
      <c r="C37" s="113"/>
      <c r="D37" s="114"/>
      <c r="E37" s="114"/>
      <c r="F37" s="115"/>
      <c r="G37" s="97">
        <f t="shared" si="0"/>
        <v>-7.4506090186332585E-10</v>
      </c>
      <c r="I37" s="198" t="s">
        <v>522</v>
      </c>
      <c r="J37" s="198"/>
      <c r="K37" s="198"/>
      <c r="L37" s="126"/>
    </row>
    <row r="38" spans="2:12" ht="15.75" thickBot="1" x14ac:dyDescent="0.3">
      <c r="B38" s="112"/>
      <c r="C38" s="113"/>
      <c r="D38" s="114"/>
      <c r="E38" s="114"/>
      <c r="F38" s="115"/>
      <c r="G38" s="97">
        <f t="shared" si="0"/>
        <v>-7.4506090186332585E-10</v>
      </c>
      <c r="I38" s="123"/>
      <c r="J38" s="94" t="s">
        <v>518</v>
      </c>
      <c r="K38" s="124">
        <v>200000</v>
      </c>
      <c r="L38" s="117" t="s">
        <v>536</v>
      </c>
    </row>
    <row r="39" spans="2:12" ht="15.75" thickBot="1" x14ac:dyDescent="0.3">
      <c r="B39" s="112"/>
      <c r="C39" s="113"/>
      <c r="D39" s="114"/>
      <c r="E39" s="114"/>
      <c r="F39" s="115"/>
      <c r="G39" s="97">
        <f t="shared" si="0"/>
        <v>-7.4506090186332585E-10</v>
      </c>
      <c r="I39" s="123"/>
      <c r="J39" s="94" t="s">
        <v>518</v>
      </c>
      <c r="K39" s="124">
        <v>40000</v>
      </c>
      <c r="L39" s="117" t="s">
        <v>537</v>
      </c>
    </row>
    <row r="40" spans="2:12" ht="15.75" thickBot="1" x14ac:dyDescent="0.3">
      <c r="B40" s="112"/>
      <c r="C40" s="113"/>
      <c r="D40" s="114"/>
      <c r="E40" s="114"/>
      <c r="F40" s="115"/>
      <c r="G40" s="97">
        <f t="shared" si="0"/>
        <v>-7.4506090186332585E-10</v>
      </c>
      <c r="I40" s="123"/>
      <c r="J40" s="94" t="s">
        <v>518</v>
      </c>
      <c r="K40" s="124">
        <v>50000</v>
      </c>
      <c r="L40" s="117" t="s">
        <v>537</v>
      </c>
    </row>
    <row r="41" spans="2:12" ht="15.75" thickBot="1" x14ac:dyDescent="0.3">
      <c r="B41" s="112"/>
      <c r="C41" s="113"/>
      <c r="D41" s="114"/>
      <c r="E41" s="114"/>
      <c r="F41" s="115"/>
      <c r="G41" s="97">
        <f t="shared" si="0"/>
        <v>-7.4506090186332585E-10</v>
      </c>
      <c r="I41" s="123"/>
      <c r="J41" s="94" t="s">
        <v>518</v>
      </c>
      <c r="K41" s="124">
        <v>20000</v>
      </c>
      <c r="L41" s="117" t="s">
        <v>537</v>
      </c>
    </row>
    <row r="42" spans="2:12" ht="15.75" thickBot="1" x14ac:dyDescent="0.3">
      <c r="B42" s="112"/>
      <c r="C42" s="113"/>
      <c r="D42" s="114"/>
      <c r="E42" s="114"/>
      <c r="F42" s="115"/>
      <c r="G42" s="97">
        <f t="shared" si="0"/>
        <v>-7.4506090186332585E-10</v>
      </c>
      <c r="I42" s="123"/>
      <c r="J42" s="94" t="s">
        <v>524</v>
      </c>
      <c r="K42" s="104">
        <v>10515000</v>
      </c>
      <c r="L42" s="131" t="s">
        <v>535</v>
      </c>
    </row>
    <row r="43" spans="2:12" ht="15.75" thickBot="1" x14ac:dyDescent="0.3">
      <c r="B43" s="112"/>
      <c r="C43" s="113"/>
      <c r="D43" s="114"/>
      <c r="E43" s="114"/>
      <c r="F43" s="115"/>
      <c r="G43" s="97">
        <f t="shared" si="0"/>
        <v>-7.4506090186332585E-10</v>
      </c>
      <c r="I43" s="123"/>
      <c r="J43" s="123"/>
      <c r="K43" s="124"/>
    </row>
    <row r="44" spans="2:12" ht="15.75" thickBot="1" x14ac:dyDescent="0.3">
      <c r="B44" s="112"/>
      <c r="C44" s="113"/>
      <c r="D44" s="114"/>
      <c r="E44" s="114"/>
      <c r="F44" s="115"/>
      <c r="G44" s="97">
        <f t="shared" si="0"/>
        <v>-7.4506090186332585E-10</v>
      </c>
      <c r="K44" s="125">
        <f>SUM(K38:K43)</f>
        <v>10825000</v>
      </c>
      <c r="L44" s="130"/>
    </row>
    <row r="45" spans="2:12" ht="15.75" thickBot="1" x14ac:dyDescent="0.3">
      <c r="B45" s="112"/>
      <c r="C45" s="113"/>
      <c r="D45" s="114"/>
      <c r="E45" s="114"/>
      <c r="F45" s="115"/>
      <c r="G45" s="97">
        <f t="shared" si="0"/>
        <v>-7.4506090186332585E-10</v>
      </c>
    </row>
    <row r="46" spans="2:12" ht="15.75" thickBot="1" x14ac:dyDescent="0.3">
      <c r="B46" s="112"/>
      <c r="C46" s="113"/>
      <c r="D46" s="114"/>
      <c r="E46" s="114"/>
      <c r="F46" s="115"/>
      <c r="G46" s="97">
        <f t="shared" si="0"/>
        <v>-7.4506090186332585E-10</v>
      </c>
    </row>
    <row r="47" spans="2:12" ht="15.75" thickBot="1" x14ac:dyDescent="0.3">
      <c r="B47" s="112"/>
      <c r="C47" s="113"/>
      <c r="D47" s="114"/>
      <c r="E47" s="114"/>
      <c r="F47" s="115"/>
      <c r="G47" s="97">
        <f t="shared" si="0"/>
        <v>-7.4506090186332585E-10</v>
      </c>
    </row>
    <row r="48" spans="2:12" ht="15.75" thickBot="1" x14ac:dyDescent="0.3">
      <c r="B48" s="112"/>
      <c r="C48" s="113"/>
      <c r="D48" s="114"/>
      <c r="E48" s="114"/>
      <c r="F48" s="115"/>
      <c r="G48" s="97" t="e">
        <f>#REF!+F48</f>
        <v>#REF!</v>
      </c>
    </row>
    <row r="49" spans="2:7" ht="15.75" thickBot="1" x14ac:dyDescent="0.3">
      <c r="B49" s="112"/>
      <c r="C49" s="113"/>
      <c r="D49" s="114"/>
      <c r="E49" s="114"/>
      <c r="F49" s="115"/>
      <c r="G49" s="97" t="e">
        <f t="shared" si="0"/>
        <v>#REF!</v>
      </c>
    </row>
    <row r="50" spans="2:7" ht="15.75" thickBot="1" x14ac:dyDescent="0.3">
      <c r="B50" s="112"/>
      <c r="C50" s="113"/>
      <c r="D50" s="114"/>
      <c r="E50" s="114"/>
      <c r="F50" s="115"/>
      <c r="G50" s="97" t="e">
        <f t="shared" si="0"/>
        <v>#REF!</v>
      </c>
    </row>
    <row r="51" spans="2:7" ht="15.75" thickBot="1" x14ac:dyDescent="0.3">
      <c r="B51" s="112"/>
      <c r="C51" s="113"/>
      <c r="D51" s="114"/>
      <c r="E51" s="114"/>
      <c r="F51" s="115"/>
      <c r="G51" s="97" t="e">
        <f t="shared" si="0"/>
        <v>#REF!</v>
      </c>
    </row>
    <row r="52" spans="2:7" ht="15.75" thickBot="1" x14ac:dyDescent="0.3">
      <c r="B52" s="112"/>
      <c r="C52" s="113"/>
      <c r="D52" s="114"/>
      <c r="E52" s="114"/>
      <c r="F52" s="115"/>
      <c r="G52" s="97" t="e">
        <f t="shared" si="0"/>
        <v>#REF!</v>
      </c>
    </row>
    <row r="53" spans="2:7" ht="15.75" thickBot="1" x14ac:dyDescent="0.3">
      <c r="B53" s="112"/>
      <c r="C53" s="113"/>
      <c r="D53" s="114"/>
      <c r="E53" s="114"/>
      <c r="F53" s="115"/>
      <c r="G53" s="97" t="e">
        <f t="shared" si="0"/>
        <v>#REF!</v>
      </c>
    </row>
    <row r="54" spans="2:7" ht="15.75" thickBot="1" x14ac:dyDescent="0.3">
      <c r="B54" s="112"/>
      <c r="C54" s="113"/>
      <c r="D54" s="114"/>
      <c r="E54" s="114"/>
      <c r="F54" s="115"/>
      <c r="G54" s="97" t="e">
        <f t="shared" si="0"/>
        <v>#REF!</v>
      </c>
    </row>
    <row r="55" spans="2:7" ht="15.75" thickBot="1" x14ac:dyDescent="0.3">
      <c r="B55" s="112"/>
      <c r="C55" s="113"/>
      <c r="D55" s="114"/>
      <c r="E55" s="114"/>
      <c r="F55" s="115"/>
      <c r="G55" s="97" t="e">
        <f t="shared" si="0"/>
        <v>#REF!</v>
      </c>
    </row>
    <row r="56" spans="2:7" ht="15.75" thickBot="1" x14ac:dyDescent="0.3">
      <c r="B56" s="112"/>
      <c r="C56" s="113"/>
      <c r="D56" s="114"/>
      <c r="E56" s="114"/>
      <c r="F56" s="115"/>
      <c r="G56" s="97" t="e">
        <f>#REF!+F56</f>
        <v>#REF!</v>
      </c>
    </row>
    <row r="57" spans="2:7" ht="15.75" thickBot="1" x14ac:dyDescent="0.3">
      <c r="B57" s="112"/>
      <c r="C57" s="113"/>
      <c r="D57" s="114"/>
      <c r="E57" s="114"/>
      <c r="F57" s="115"/>
      <c r="G57" s="97" t="e">
        <f t="shared" ref="G57:G101" si="1">G56+F57</f>
        <v>#REF!</v>
      </c>
    </row>
    <row r="58" spans="2:7" ht="15.75" thickBot="1" x14ac:dyDescent="0.3">
      <c r="B58" s="112"/>
      <c r="C58" s="113"/>
      <c r="D58" s="114"/>
      <c r="E58" s="114"/>
      <c r="F58" s="115"/>
      <c r="G58" s="97" t="e">
        <f t="shared" si="1"/>
        <v>#REF!</v>
      </c>
    </row>
    <row r="59" spans="2:7" ht="15.75" thickBot="1" x14ac:dyDescent="0.3">
      <c r="B59" s="112"/>
      <c r="C59" s="113"/>
      <c r="D59" s="114"/>
      <c r="E59" s="114"/>
      <c r="F59" s="115"/>
      <c r="G59" s="97" t="e">
        <f t="shared" si="1"/>
        <v>#REF!</v>
      </c>
    </row>
    <row r="60" spans="2:7" ht="15.75" thickBot="1" x14ac:dyDescent="0.3">
      <c r="B60" s="112"/>
      <c r="C60" s="113"/>
      <c r="D60" s="114"/>
      <c r="E60" s="114"/>
      <c r="F60" s="115"/>
      <c r="G60" s="97" t="e">
        <f t="shared" si="1"/>
        <v>#REF!</v>
      </c>
    </row>
    <row r="61" spans="2:7" ht="15.75" thickBot="1" x14ac:dyDescent="0.3">
      <c r="B61" s="112"/>
      <c r="C61" s="113"/>
      <c r="D61" s="114"/>
      <c r="E61" s="114"/>
      <c r="F61" s="115"/>
      <c r="G61" s="97" t="e">
        <f t="shared" si="1"/>
        <v>#REF!</v>
      </c>
    </row>
    <row r="62" spans="2:7" ht="15.75" thickBot="1" x14ac:dyDescent="0.3">
      <c r="B62" s="112"/>
      <c r="C62" s="113"/>
      <c r="D62" s="114"/>
      <c r="E62" s="114"/>
      <c r="F62" s="115"/>
      <c r="G62" s="97" t="e">
        <f t="shared" si="1"/>
        <v>#REF!</v>
      </c>
    </row>
    <row r="63" spans="2:7" ht="15.75" thickBot="1" x14ac:dyDescent="0.3">
      <c r="B63" s="112"/>
      <c r="C63" s="113"/>
      <c r="D63" s="114"/>
      <c r="E63" s="114"/>
      <c r="F63" s="115"/>
      <c r="G63" s="97" t="e">
        <f t="shared" si="1"/>
        <v>#REF!</v>
      </c>
    </row>
    <row r="64" spans="2:7" ht="15.75" thickBot="1" x14ac:dyDescent="0.3">
      <c r="B64" s="112"/>
      <c r="C64" s="113"/>
      <c r="D64" s="114"/>
      <c r="E64" s="114"/>
      <c r="F64" s="115"/>
      <c r="G64" s="97" t="e">
        <f t="shared" si="1"/>
        <v>#REF!</v>
      </c>
    </row>
    <row r="65" spans="2:7" ht="15.75" thickBot="1" x14ac:dyDescent="0.3">
      <c r="B65" s="112"/>
      <c r="C65" s="113"/>
      <c r="D65" s="114"/>
      <c r="E65" s="114"/>
      <c r="F65" s="115"/>
      <c r="G65" s="97" t="e">
        <f t="shared" si="1"/>
        <v>#REF!</v>
      </c>
    </row>
    <row r="66" spans="2:7" ht="15.75" thickBot="1" x14ac:dyDescent="0.3">
      <c r="B66" s="112"/>
      <c r="C66" s="113"/>
      <c r="D66" s="114"/>
      <c r="E66" s="114"/>
      <c r="F66" s="115"/>
      <c r="G66" s="97" t="e">
        <f t="shared" si="1"/>
        <v>#REF!</v>
      </c>
    </row>
    <row r="67" spans="2:7" ht="15.75" thickBot="1" x14ac:dyDescent="0.3">
      <c r="B67" s="112"/>
      <c r="C67" s="113"/>
      <c r="D67" s="114"/>
      <c r="E67" s="114"/>
      <c r="F67" s="115"/>
      <c r="G67" s="97" t="e">
        <f t="shared" si="1"/>
        <v>#REF!</v>
      </c>
    </row>
    <row r="68" spans="2:7" ht="15.75" thickBot="1" x14ac:dyDescent="0.3">
      <c r="B68" s="112"/>
      <c r="C68" s="113"/>
      <c r="D68" s="114"/>
      <c r="E68" s="114"/>
      <c r="F68" s="115"/>
      <c r="G68" s="97" t="e">
        <f t="shared" si="1"/>
        <v>#REF!</v>
      </c>
    </row>
    <row r="69" spans="2:7" ht="15.75" thickBot="1" x14ac:dyDescent="0.3">
      <c r="B69" s="112"/>
      <c r="C69" s="113"/>
      <c r="D69" s="114"/>
      <c r="E69" s="114"/>
      <c r="F69" s="115"/>
      <c r="G69" s="97" t="e">
        <f t="shared" si="1"/>
        <v>#REF!</v>
      </c>
    </row>
    <row r="70" spans="2:7" ht="15.75" thickBot="1" x14ac:dyDescent="0.3">
      <c r="B70" s="112"/>
      <c r="C70" s="113"/>
      <c r="D70" s="114"/>
      <c r="E70" s="114"/>
      <c r="F70" s="115"/>
      <c r="G70" s="97" t="e">
        <f t="shared" si="1"/>
        <v>#REF!</v>
      </c>
    </row>
    <row r="71" spans="2:7" ht="15.75" thickBot="1" x14ac:dyDescent="0.3">
      <c r="B71" s="112"/>
      <c r="C71" s="113"/>
      <c r="D71" s="114"/>
      <c r="E71" s="114"/>
      <c r="F71" s="115"/>
      <c r="G71" s="97" t="e">
        <f t="shared" si="1"/>
        <v>#REF!</v>
      </c>
    </row>
    <row r="72" spans="2:7" ht="15.75" thickBot="1" x14ac:dyDescent="0.3">
      <c r="B72" s="112"/>
      <c r="C72" s="113"/>
      <c r="D72" s="114"/>
      <c r="E72" s="114"/>
      <c r="F72" s="115"/>
      <c r="G72" s="97" t="e">
        <f t="shared" si="1"/>
        <v>#REF!</v>
      </c>
    </row>
    <row r="73" spans="2:7" ht="15.75" thickBot="1" x14ac:dyDescent="0.3">
      <c r="B73" s="112"/>
      <c r="C73" s="113"/>
      <c r="D73" s="114"/>
      <c r="E73" s="114"/>
      <c r="F73" s="115"/>
      <c r="G73" s="97" t="e">
        <f t="shared" si="1"/>
        <v>#REF!</v>
      </c>
    </row>
    <row r="74" spans="2:7" ht="15.75" thickBot="1" x14ac:dyDescent="0.3">
      <c r="B74" s="112"/>
      <c r="C74" s="113"/>
      <c r="D74" s="114"/>
      <c r="E74" s="114"/>
      <c r="F74" s="115"/>
      <c r="G74" s="97" t="e">
        <f t="shared" si="1"/>
        <v>#REF!</v>
      </c>
    </row>
    <row r="75" spans="2:7" ht="15.75" thickBot="1" x14ac:dyDescent="0.3">
      <c r="B75" s="112"/>
      <c r="C75" s="113"/>
      <c r="D75" s="114"/>
      <c r="E75" s="114"/>
      <c r="F75" s="115"/>
      <c r="G75" s="97" t="e">
        <f t="shared" si="1"/>
        <v>#REF!</v>
      </c>
    </row>
    <row r="76" spans="2:7" ht="15.75" thickBot="1" x14ac:dyDescent="0.3">
      <c r="B76" s="112"/>
      <c r="C76" s="113"/>
      <c r="D76" s="114"/>
      <c r="E76" s="114"/>
      <c r="F76" s="115"/>
      <c r="G76" s="97" t="e">
        <f t="shared" si="1"/>
        <v>#REF!</v>
      </c>
    </row>
    <row r="77" spans="2:7" ht="15.75" thickBot="1" x14ac:dyDescent="0.3">
      <c r="B77" s="112"/>
      <c r="C77" s="113"/>
      <c r="D77" s="114"/>
      <c r="E77" s="114"/>
      <c r="F77" s="115"/>
      <c r="G77" s="97" t="e">
        <f t="shared" si="1"/>
        <v>#REF!</v>
      </c>
    </row>
    <row r="78" spans="2:7" ht="15.75" thickBot="1" x14ac:dyDescent="0.3">
      <c r="B78" s="112"/>
      <c r="C78" s="113"/>
      <c r="D78" s="114"/>
      <c r="E78" s="114"/>
      <c r="F78" s="115"/>
      <c r="G78" s="97" t="e">
        <f t="shared" si="1"/>
        <v>#REF!</v>
      </c>
    </row>
    <row r="79" spans="2:7" ht="15.75" thickBot="1" x14ac:dyDescent="0.3">
      <c r="B79" s="112"/>
      <c r="C79" s="113"/>
      <c r="D79" s="114"/>
      <c r="E79" s="114"/>
      <c r="F79" s="115"/>
      <c r="G79" s="97" t="e">
        <f t="shared" si="1"/>
        <v>#REF!</v>
      </c>
    </row>
    <row r="80" spans="2:7" ht="15.75" thickBot="1" x14ac:dyDescent="0.3">
      <c r="B80" s="112"/>
      <c r="C80" s="113"/>
      <c r="D80" s="114"/>
      <c r="E80" s="114"/>
      <c r="F80" s="115"/>
      <c r="G80" s="97" t="e">
        <f t="shared" si="1"/>
        <v>#REF!</v>
      </c>
    </row>
    <row r="81" spans="2:7" ht="15.75" thickBot="1" x14ac:dyDescent="0.3">
      <c r="B81" s="112"/>
      <c r="C81" s="113"/>
      <c r="D81" s="114"/>
      <c r="E81" s="114"/>
      <c r="F81" s="115"/>
      <c r="G81" s="97" t="e">
        <f t="shared" si="1"/>
        <v>#REF!</v>
      </c>
    </row>
    <row r="82" spans="2:7" ht="15.75" thickBot="1" x14ac:dyDescent="0.3">
      <c r="B82" s="112"/>
      <c r="C82" s="113"/>
      <c r="D82" s="114"/>
      <c r="E82" s="114"/>
      <c r="F82" s="115"/>
      <c r="G82" s="97" t="e">
        <f t="shared" si="1"/>
        <v>#REF!</v>
      </c>
    </row>
    <row r="83" spans="2:7" ht="15.75" thickBot="1" x14ac:dyDescent="0.3">
      <c r="B83" s="112"/>
      <c r="C83" s="113"/>
      <c r="D83" s="114"/>
      <c r="E83" s="114"/>
      <c r="F83" s="115"/>
      <c r="G83" s="97" t="e">
        <f t="shared" si="1"/>
        <v>#REF!</v>
      </c>
    </row>
    <row r="84" spans="2:7" ht="15.75" thickBot="1" x14ac:dyDescent="0.3">
      <c r="B84" s="112"/>
      <c r="C84" s="113"/>
      <c r="D84" s="114"/>
      <c r="E84" s="114"/>
      <c r="F84" s="115"/>
      <c r="G84" s="97" t="e">
        <f t="shared" si="1"/>
        <v>#REF!</v>
      </c>
    </row>
    <row r="85" spans="2:7" ht="15.75" thickBot="1" x14ac:dyDescent="0.3">
      <c r="B85" s="112"/>
      <c r="C85" s="113"/>
      <c r="D85" s="114"/>
      <c r="E85" s="114"/>
      <c r="F85" s="115"/>
      <c r="G85" s="97" t="e">
        <f t="shared" si="1"/>
        <v>#REF!</v>
      </c>
    </row>
    <row r="86" spans="2:7" ht="15.75" thickBot="1" x14ac:dyDescent="0.3">
      <c r="B86" s="112"/>
      <c r="C86" s="113"/>
      <c r="D86" s="114"/>
      <c r="E86" s="114"/>
      <c r="F86" s="115"/>
      <c r="G86" s="97" t="e">
        <f t="shared" si="1"/>
        <v>#REF!</v>
      </c>
    </row>
    <row r="87" spans="2:7" ht="15.75" thickBot="1" x14ac:dyDescent="0.3">
      <c r="B87" s="112"/>
      <c r="C87" s="113"/>
      <c r="D87" s="114"/>
      <c r="E87" s="114"/>
      <c r="F87" s="115"/>
      <c r="G87" s="97" t="e">
        <f t="shared" si="1"/>
        <v>#REF!</v>
      </c>
    </row>
    <row r="88" spans="2:7" ht="15.75" thickBot="1" x14ac:dyDescent="0.3">
      <c r="B88" s="112"/>
      <c r="C88" s="113"/>
      <c r="D88" s="114"/>
      <c r="E88" s="114"/>
      <c r="F88" s="115"/>
      <c r="G88" s="97" t="e">
        <f t="shared" si="1"/>
        <v>#REF!</v>
      </c>
    </row>
    <row r="89" spans="2:7" ht="15.75" thickBot="1" x14ac:dyDescent="0.3">
      <c r="B89" s="112"/>
      <c r="C89" s="113"/>
      <c r="D89" s="114"/>
      <c r="E89" s="114"/>
      <c r="F89" s="115"/>
      <c r="G89" s="97" t="e">
        <f t="shared" si="1"/>
        <v>#REF!</v>
      </c>
    </row>
    <row r="90" spans="2:7" ht="15.75" thickBot="1" x14ac:dyDescent="0.3">
      <c r="B90" s="112"/>
      <c r="C90" s="113"/>
      <c r="D90" s="114"/>
      <c r="E90" s="114"/>
      <c r="F90" s="115"/>
      <c r="G90" s="97" t="e">
        <f t="shared" si="1"/>
        <v>#REF!</v>
      </c>
    </row>
    <row r="91" spans="2:7" ht="15.75" thickBot="1" x14ac:dyDescent="0.3">
      <c r="B91" s="112"/>
      <c r="C91" s="113"/>
      <c r="D91" s="114"/>
      <c r="E91" s="114"/>
      <c r="F91" s="115"/>
      <c r="G91" s="97" t="e">
        <f t="shared" si="1"/>
        <v>#REF!</v>
      </c>
    </row>
    <row r="92" spans="2:7" ht="15.75" thickBot="1" x14ac:dyDescent="0.3">
      <c r="B92" s="112"/>
      <c r="C92" s="113"/>
      <c r="D92" s="114"/>
      <c r="E92" s="114"/>
      <c r="F92" s="115"/>
      <c r="G92" s="97" t="e">
        <f t="shared" si="1"/>
        <v>#REF!</v>
      </c>
    </row>
    <row r="93" spans="2:7" ht="15.75" thickBot="1" x14ac:dyDescent="0.3">
      <c r="B93" s="112"/>
      <c r="C93" s="113"/>
      <c r="D93" s="114"/>
      <c r="E93" s="114"/>
      <c r="F93" s="115"/>
      <c r="G93" s="97" t="e">
        <f t="shared" si="1"/>
        <v>#REF!</v>
      </c>
    </row>
    <row r="94" spans="2:7" ht="15.75" thickBot="1" x14ac:dyDescent="0.3">
      <c r="B94" s="112"/>
      <c r="C94" s="113"/>
      <c r="D94" s="114"/>
      <c r="E94" s="114"/>
      <c r="F94" s="115"/>
      <c r="G94" s="97" t="e">
        <f t="shared" si="1"/>
        <v>#REF!</v>
      </c>
    </row>
    <row r="95" spans="2:7" ht="15.75" thickBot="1" x14ac:dyDescent="0.3">
      <c r="B95" s="112"/>
      <c r="C95" s="113"/>
      <c r="D95" s="114"/>
      <c r="E95" s="114"/>
      <c r="F95" s="115"/>
      <c r="G95" s="97" t="e">
        <f t="shared" si="1"/>
        <v>#REF!</v>
      </c>
    </row>
    <row r="96" spans="2:7" ht="15.75" thickBot="1" x14ac:dyDescent="0.3">
      <c r="B96" s="112"/>
      <c r="C96" s="113"/>
      <c r="D96" s="114"/>
      <c r="E96" s="114"/>
      <c r="F96" s="115"/>
      <c r="G96" s="97" t="e">
        <f t="shared" si="1"/>
        <v>#REF!</v>
      </c>
    </row>
    <row r="97" spans="2:7" ht="15.75" thickBot="1" x14ac:dyDescent="0.3">
      <c r="B97" s="112"/>
      <c r="C97" s="113"/>
      <c r="D97" s="114"/>
      <c r="E97" s="114"/>
      <c r="F97" s="115"/>
      <c r="G97" s="97" t="e">
        <f t="shared" si="1"/>
        <v>#REF!</v>
      </c>
    </row>
    <row r="98" spans="2:7" ht="15.75" thickBot="1" x14ac:dyDescent="0.3">
      <c r="B98" s="112"/>
      <c r="C98" s="113"/>
      <c r="D98" s="114"/>
      <c r="E98" s="114"/>
      <c r="F98" s="115"/>
      <c r="G98" s="97" t="e">
        <f t="shared" si="1"/>
        <v>#REF!</v>
      </c>
    </row>
    <row r="99" spans="2:7" ht="15.75" thickBot="1" x14ac:dyDescent="0.3">
      <c r="B99" s="112"/>
      <c r="C99" s="114"/>
      <c r="D99" s="114"/>
      <c r="E99" s="114"/>
      <c r="F99" s="115"/>
      <c r="G99" s="97" t="e">
        <f t="shared" si="1"/>
        <v>#REF!</v>
      </c>
    </row>
    <row r="100" spans="2:7" ht="15.75" thickBot="1" x14ac:dyDescent="0.3">
      <c r="B100" s="112"/>
      <c r="C100" s="113"/>
      <c r="D100" s="114"/>
      <c r="E100" s="114"/>
      <c r="F100" s="115"/>
      <c r="G100" s="97" t="e">
        <f t="shared" si="1"/>
        <v>#REF!</v>
      </c>
    </row>
    <row r="101" spans="2:7" ht="15.75" thickBot="1" x14ac:dyDescent="0.3">
      <c r="B101" s="114"/>
      <c r="D101" s="114"/>
      <c r="E101" s="114"/>
      <c r="F101" s="115"/>
      <c r="G101" s="108" t="e">
        <f t="shared" si="1"/>
        <v>#REF!</v>
      </c>
    </row>
    <row r="102" spans="2:7" x14ac:dyDescent="0.25">
      <c r="B102" s="116"/>
      <c r="C102" s="116"/>
      <c r="D102" s="116"/>
      <c r="E102" s="116"/>
      <c r="F102" s="117"/>
    </row>
  </sheetData>
  <mergeCells count="7">
    <mergeCell ref="I3:K3"/>
    <mergeCell ref="N1:P1"/>
    <mergeCell ref="I37:K37"/>
    <mergeCell ref="O6:O13"/>
    <mergeCell ref="I20:K20"/>
    <mergeCell ref="I28:K28"/>
    <mergeCell ref="I11:K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103"/>
  <sheetViews>
    <sheetView topLeftCell="A4" workbookViewId="0">
      <selection activeCell="B17" sqref="B17"/>
    </sheetView>
  </sheetViews>
  <sheetFormatPr baseColWidth="10" defaultColWidth="8.7109375" defaultRowHeight="15" outlineLevelRow="2" x14ac:dyDescent="0.25"/>
  <cols>
    <col min="1" max="1" width="8.85546875" customWidth="1"/>
    <col min="2" max="2" width="47.140625" customWidth="1"/>
    <col min="3" max="3" width="20" style="66" customWidth="1"/>
    <col min="4" max="4" width="10.85546875" customWidth="1"/>
    <col min="5" max="5" width="20" style="66" customWidth="1"/>
    <col min="6" max="6" width="17" customWidth="1"/>
    <col min="7" max="8" width="20" customWidth="1"/>
  </cols>
  <sheetData>
    <row r="1" spans="1:8" x14ac:dyDescent="0.25">
      <c r="A1" s="203" t="s">
        <v>326</v>
      </c>
      <c r="B1" s="203"/>
      <c r="C1" s="203"/>
      <c r="D1" s="203"/>
      <c r="E1" s="203"/>
      <c r="F1" s="203"/>
      <c r="G1" s="203"/>
      <c r="H1" s="203"/>
    </row>
    <row r="2" spans="1:8" ht="14.45" x14ac:dyDescent="0.35">
      <c r="A2" s="203" t="s">
        <v>1</v>
      </c>
      <c r="B2" s="203"/>
      <c r="C2" s="203"/>
      <c r="D2" s="203"/>
      <c r="E2" s="203"/>
      <c r="F2" s="203"/>
      <c r="G2" s="203"/>
      <c r="H2" s="203"/>
    </row>
    <row r="3" spans="1:8" ht="14.45" x14ac:dyDescent="0.35">
      <c r="A3" s="203" t="s">
        <v>328</v>
      </c>
      <c r="B3" s="203"/>
      <c r="C3" s="203"/>
      <c r="D3" s="203"/>
      <c r="E3" s="203"/>
      <c r="F3" s="203"/>
      <c r="G3" s="203"/>
      <c r="H3" s="203"/>
    </row>
    <row r="4" spans="1:8" ht="14.45" x14ac:dyDescent="0.35">
      <c r="A4" s="203" t="s">
        <v>368</v>
      </c>
      <c r="B4" s="203"/>
      <c r="C4" s="203"/>
      <c r="D4" s="203"/>
      <c r="E4" s="203"/>
      <c r="F4" s="203"/>
      <c r="G4" s="203"/>
      <c r="H4" s="203"/>
    </row>
    <row r="5" spans="1:8" ht="14.45" x14ac:dyDescent="0.35">
      <c r="A5" s="203" t="s">
        <v>369</v>
      </c>
      <c r="B5" s="203"/>
      <c r="C5" s="203"/>
      <c r="D5" s="203"/>
      <c r="E5" s="203"/>
      <c r="F5" s="203"/>
      <c r="G5" s="203"/>
      <c r="H5" s="203"/>
    </row>
    <row r="6" spans="1:8" ht="14.45" x14ac:dyDescent="0.35">
      <c r="A6" s="202" t="s">
        <v>17</v>
      </c>
      <c r="B6" s="202"/>
      <c r="C6" s="202"/>
      <c r="D6" s="202"/>
      <c r="E6" s="202"/>
      <c r="F6" s="202"/>
      <c r="G6" s="202"/>
      <c r="H6" s="202"/>
    </row>
    <row r="7" spans="1:8" x14ac:dyDescent="0.25">
      <c r="A7" s="19" t="s">
        <v>7</v>
      </c>
      <c r="B7" s="19" t="s">
        <v>8</v>
      </c>
      <c r="C7" s="65" t="s">
        <v>370</v>
      </c>
      <c r="D7" s="19" t="s">
        <v>371</v>
      </c>
      <c r="E7" s="65" t="s">
        <v>372</v>
      </c>
      <c r="F7" s="19" t="s">
        <v>371</v>
      </c>
      <c r="G7" s="19" t="s">
        <v>334</v>
      </c>
      <c r="H7" s="19" t="s">
        <v>335</v>
      </c>
    </row>
    <row r="8" spans="1:8" ht="14.45" x14ac:dyDescent="0.35">
      <c r="A8" s="6" t="s">
        <v>17</v>
      </c>
      <c r="B8" s="6" t="s">
        <v>373</v>
      </c>
    </row>
    <row r="9" spans="1:8" ht="14.45" x14ac:dyDescent="0.35">
      <c r="A9" s="6" t="s">
        <v>17</v>
      </c>
      <c r="B9" s="6" t="s">
        <v>374</v>
      </c>
      <c r="C9" s="70">
        <v>12511540</v>
      </c>
      <c r="D9" s="21">
        <v>94</v>
      </c>
      <c r="E9" s="67">
        <f>E10+E16</f>
        <v>571446</v>
      </c>
      <c r="F9" s="21">
        <v>0</v>
      </c>
      <c r="G9" s="20">
        <v>0</v>
      </c>
      <c r="H9" s="21">
        <v>0</v>
      </c>
    </row>
    <row r="10" spans="1:8" ht="14.45" x14ac:dyDescent="0.35">
      <c r="A10" s="58" t="s">
        <v>21</v>
      </c>
      <c r="B10" s="58" t="s">
        <v>375</v>
      </c>
      <c r="C10" s="72">
        <v>10557093</v>
      </c>
      <c r="D10" s="63">
        <v>79</v>
      </c>
      <c r="E10" s="68">
        <f>E11+E14</f>
        <v>1999</v>
      </c>
      <c r="F10" s="63">
        <v>0</v>
      </c>
      <c r="G10" s="59">
        <v>0</v>
      </c>
      <c r="H10" s="63">
        <v>0</v>
      </c>
    </row>
    <row r="11" spans="1:8" ht="14.45" outlineLevel="1" x14ac:dyDescent="0.35">
      <c r="A11" s="58" t="s">
        <v>24</v>
      </c>
      <c r="B11" s="58" t="s">
        <v>376</v>
      </c>
      <c r="C11" s="72">
        <v>0</v>
      </c>
      <c r="D11" s="63">
        <v>0</v>
      </c>
      <c r="E11" s="68">
        <v>0</v>
      </c>
      <c r="F11" s="63">
        <v>0</v>
      </c>
      <c r="G11" s="59">
        <v>0</v>
      </c>
      <c r="H11" s="63">
        <v>0</v>
      </c>
    </row>
    <row r="12" spans="1:8" ht="14.45" outlineLevel="2" collapsed="1" x14ac:dyDescent="0.35">
      <c r="A12" s="8" t="s">
        <v>17</v>
      </c>
      <c r="B12" s="8" t="s">
        <v>377</v>
      </c>
      <c r="C12" s="71">
        <v>0</v>
      </c>
      <c r="D12" s="23">
        <v>0</v>
      </c>
      <c r="E12" s="69">
        <v>0</v>
      </c>
      <c r="F12" s="23">
        <v>0</v>
      </c>
      <c r="G12" s="22">
        <v>0</v>
      </c>
      <c r="H12" s="23">
        <v>0</v>
      </c>
    </row>
    <row r="13" spans="1:8" ht="14.45" outlineLevel="2" collapsed="1" x14ac:dyDescent="0.35">
      <c r="A13" s="8" t="s">
        <v>28</v>
      </c>
      <c r="B13" s="8" t="s">
        <v>378</v>
      </c>
      <c r="C13" s="71">
        <v>0</v>
      </c>
      <c r="D13" s="23">
        <v>0</v>
      </c>
      <c r="E13" s="69">
        <v>0</v>
      </c>
      <c r="F13" s="23">
        <v>0</v>
      </c>
      <c r="G13" s="22">
        <v>0</v>
      </c>
      <c r="H13" s="23">
        <v>0</v>
      </c>
    </row>
    <row r="14" spans="1:8" ht="14.45" outlineLevel="1" x14ac:dyDescent="0.35">
      <c r="A14" s="58" t="s">
        <v>30</v>
      </c>
      <c r="B14" s="58" t="s">
        <v>379</v>
      </c>
      <c r="C14" s="72">
        <v>10557093</v>
      </c>
      <c r="D14" s="63">
        <v>79</v>
      </c>
      <c r="E14" s="68">
        <f>SUM(E15)</f>
        <v>1999</v>
      </c>
      <c r="F14" s="63">
        <v>0</v>
      </c>
      <c r="G14" s="59">
        <v>10557093</v>
      </c>
      <c r="H14" s="63">
        <v>0</v>
      </c>
    </row>
    <row r="15" spans="1:8" ht="14.45" outlineLevel="2" collapsed="1" x14ac:dyDescent="0.35">
      <c r="A15" s="8" t="s">
        <v>32</v>
      </c>
      <c r="B15" s="8" t="s">
        <v>380</v>
      </c>
      <c r="C15" s="71">
        <v>10557093</v>
      </c>
      <c r="D15" s="23">
        <v>79</v>
      </c>
      <c r="E15" s="69">
        <v>1999</v>
      </c>
      <c r="F15" s="23">
        <v>0</v>
      </c>
      <c r="G15" s="22">
        <v>10557093</v>
      </c>
      <c r="H15" s="23">
        <v>0</v>
      </c>
    </row>
    <row r="16" spans="1:8" ht="14.45" x14ac:dyDescent="0.35">
      <c r="A16" s="58" t="s">
        <v>41</v>
      </c>
      <c r="B16" s="58" t="s">
        <v>381</v>
      </c>
      <c r="C16" s="72">
        <v>0</v>
      </c>
      <c r="D16" s="63">
        <v>0</v>
      </c>
      <c r="E16" s="68">
        <f>E17+E23</f>
        <v>569447</v>
      </c>
      <c r="F16" s="63">
        <v>0</v>
      </c>
      <c r="G16" s="59">
        <v>0</v>
      </c>
      <c r="H16" s="63">
        <v>0</v>
      </c>
    </row>
    <row r="17" spans="1:9" ht="14.45" outlineLevel="1" x14ac:dyDescent="0.35">
      <c r="A17" s="58" t="s">
        <v>17</v>
      </c>
      <c r="B17" s="58" t="s">
        <v>382</v>
      </c>
      <c r="C17" s="72">
        <v>0</v>
      </c>
      <c r="D17" s="63">
        <v>0</v>
      </c>
      <c r="E17" s="68">
        <v>0</v>
      </c>
      <c r="F17" s="63">
        <v>0</v>
      </c>
      <c r="G17" s="59">
        <v>0</v>
      </c>
      <c r="H17" s="63">
        <v>0</v>
      </c>
      <c r="I17" s="64"/>
    </row>
    <row r="18" spans="1:9" ht="14.45" outlineLevel="2" collapsed="1" x14ac:dyDescent="0.35">
      <c r="A18" s="8" t="s">
        <v>17</v>
      </c>
      <c r="B18" s="8" t="s">
        <v>383</v>
      </c>
      <c r="C18" s="71">
        <v>0</v>
      </c>
      <c r="D18" s="23">
        <v>0</v>
      </c>
      <c r="E18" s="69">
        <v>0</v>
      </c>
      <c r="F18" s="23">
        <v>0</v>
      </c>
      <c r="G18" s="22">
        <v>0</v>
      </c>
      <c r="H18" s="23">
        <v>0</v>
      </c>
    </row>
    <row r="19" spans="1:9" ht="14.45" outlineLevel="2" collapsed="1" x14ac:dyDescent="0.35">
      <c r="A19" s="8" t="s">
        <v>17</v>
      </c>
      <c r="B19" s="8" t="s">
        <v>384</v>
      </c>
      <c r="C19" s="71">
        <v>0</v>
      </c>
      <c r="D19" s="23">
        <v>0</v>
      </c>
      <c r="E19" s="69">
        <v>0</v>
      </c>
      <c r="F19" s="23">
        <v>0</v>
      </c>
      <c r="G19" s="22">
        <v>0</v>
      </c>
      <c r="H19" s="23">
        <v>0</v>
      </c>
    </row>
    <row r="20" spans="1:9" outlineLevel="2" collapsed="1" x14ac:dyDescent="0.25">
      <c r="A20" s="8" t="s">
        <v>17</v>
      </c>
      <c r="B20" s="8" t="s">
        <v>385</v>
      </c>
      <c r="C20" s="71">
        <v>0</v>
      </c>
      <c r="D20" s="23">
        <v>0</v>
      </c>
      <c r="E20" s="69">
        <v>0</v>
      </c>
      <c r="F20" s="23">
        <v>0</v>
      </c>
      <c r="G20" s="22">
        <v>0</v>
      </c>
      <c r="H20" s="23">
        <v>0</v>
      </c>
    </row>
    <row r="21" spans="1:9" ht="14.45" outlineLevel="2" collapsed="1" x14ac:dyDescent="0.35">
      <c r="A21" s="8" t="s">
        <v>17</v>
      </c>
      <c r="B21" s="8" t="s">
        <v>386</v>
      </c>
      <c r="C21" s="71">
        <v>0</v>
      </c>
      <c r="D21" s="23">
        <v>0</v>
      </c>
      <c r="E21" s="69">
        <v>0</v>
      </c>
      <c r="F21" s="23">
        <v>0</v>
      </c>
      <c r="G21" s="22">
        <v>0</v>
      </c>
      <c r="H21" s="23">
        <v>0</v>
      </c>
    </row>
    <row r="22" spans="1:9" ht="14.45" outlineLevel="2" collapsed="1" x14ac:dyDescent="0.35">
      <c r="A22" s="8" t="s">
        <v>17</v>
      </c>
      <c r="B22" s="8" t="s">
        <v>387</v>
      </c>
      <c r="C22" s="71">
        <v>0</v>
      </c>
      <c r="D22" s="23">
        <v>0</v>
      </c>
      <c r="E22" s="69">
        <v>0</v>
      </c>
      <c r="F22" s="23">
        <v>0</v>
      </c>
      <c r="G22" s="22">
        <v>0</v>
      </c>
      <c r="H22" s="23">
        <v>0</v>
      </c>
    </row>
    <row r="23" spans="1:9" ht="14.45" x14ac:dyDescent="0.35">
      <c r="A23" s="8" t="s">
        <v>17</v>
      </c>
      <c r="B23" s="58" t="s">
        <v>388</v>
      </c>
      <c r="C23" s="72">
        <v>0</v>
      </c>
      <c r="D23" s="63">
        <v>1</v>
      </c>
      <c r="E23" s="68">
        <f>E24+E31</f>
        <v>569447</v>
      </c>
      <c r="F23" s="63">
        <v>0</v>
      </c>
      <c r="G23" s="59">
        <v>98087</v>
      </c>
      <c r="H23" s="63">
        <v>0</v>
      </c>
    </row>
    <row r="24" spans="1:9" ht="14.45" outlineLevel="1" x14ac:dyDescent="0.35">
      <c r="A24" s="8" t="s">
        <v>17</v>
      </c>
      <c r="B24" s="58" t="s">
        <v>389</v>
      </c>
      <c r="C24" s="72">
        <v>0</v>
      </c>
      <c r="D24" s="63">
        <v>1</v>
      </c>
      <c r="E24" s="68">
        <f>SUM(E25:E30)</f>
        <v>98087</v>
      </c>
      <c r="F24" s="63">
        <v>0</v>
      </c>
      <c r="G24" s="59">
        <v>98087</v>
      </c>
      <c r="H24" s="63">
        <v>0</v>
      </c>
    </row>
    <row r="25" spans="1:9" ht="14.45" outlineLevel="2" collapsed="1" x14ac:dyDescent="0.35">
      <c r="A25" s="8" t="s">
        <v>17</v>
      </c>
      <c r="B25" s="8" t="s">
        <v>390</v>
      </c>
      <c r="C25" s="71">
        <v>0</v>
      </c>
      <c r="D25" s="23">
        <v>0</v>
      </c>
      <c r="E25" s="69">
        <v>0</v>
      </c>
      <c r="F25" s="23">
        <v>0</v>
      </c>
      <c r="G25" s="22">
        <v>0</v>
      </c>
      <c r="H25" s="23">
        <v>0</v>
      </c>
    </row>
    <row r="26" spans="1:9" ht="14.45" outlineLevel="2" collapsed="1" x14ac:dyDescent="0.35">
      <c r="A26" s="8" t="s">
        <v>17</v>
      </c>
      <c r="B26" s="8" t="s">
        <v>391</v>
      </c>
      <c r="C26" s="71">
        <v>0</v>
      </c>
      <c r="D26" s="23">
        <v>0</v>
      </c>
      <c r="E26" s="69">
        <v>0</v>
      </c>
      <c r="F26" s="23">
        <v>0</v>
      </c>
      <c r="G26" s="22">
        <v>0</v>
      </c>
      <c r="H26" s="23">
        <v>0</v>
      </c>
    </row>
    <row r="27" spans="1:9" ht="14.45" outlineLevel="2" collapsed="1" x14ac:dyDescent="0.35">
      <c r="A27" s="8" t="s">
        <v>17</v>
      </c>
      <c r="B27" s="8" t="s">
        <v>392</v>
      </c>
      <c r="C27" s="71">
        <v>0</v>
      </c>
      <c r="D27" s="23">
        <v>1</v>
      </c>
      <c r="E27" s="69">
        <v>98087</v>
      </c>
      <c r="F27" s="23">
        <v>0</v>
      </c>
      <c r="G27" s="22">
        <v>98087</v>
      </c>
      <c r="H27" s="23">
        <v>0</v>
      </c>
    </row>
    <row r="28" spans="1:9" ht="14.45" outlineLevel="2" collapsed="1" x14ac:dyDescent="0.35">
      <c r="A28" s="8" t="s">
        <v>17</v>
      </c>
      <c r="B28" s="8" t="s">
        <v>393</v>
      </c>
      <c r="C28" s="71">
        <v>0</v>
      </c>
      <c r="D28" s="23">
        <v>0</v>
      </c>
      <c r="E28" s="69">
        <v>0</v>
      </c>
      <c r="F28" s="23">
        <v>0</v>
      </c>
      <c r="G28" s="22">
        <v>0</v>
      </c>
      <c r="H28" s="23">
        <v>0</v>
      </c>
    </row>
    <row r="29" spans="1:9" ht="14.45" outlineLevel="2" collapsed="1" x14ac:dyDescent="0.35">
      <c r="A29" s="8" t="s">
        <v>17</v>
      </c>
      <c r="B29" s="8" t="s">
        <v>394</v>
      </c>
      <c r="C29" s="71">
        <v>0</v>
      </c>
      <c r="D29" s="23">
        <v>0</v>
      </c>
      <c r="E29" s="69">
        <v>0</v>
      </c>
      <c r="F29" s="23">
        <v>0</v>
      </c>
      <c r="G29" s="22">
        <v>0</v>
      </c>
      <c r="H29" s="23">
        <v>0</v>
      </c>
    </row>
    <row r="30" spans="1:9" ht="14.45" outlineLevel="2" collapsed="1" x14ac:dyDescent="0.35">
      <c r="A30" s="8" t="s">
        <v>17</v>
      </c>
      <c r="B30" s="8" t="s">
        <v>395</v>
      </c>
      <c r="C30" s="71">
        <v>0</v>
      </c>
      <c r="D30" s="23">
        <v>0</v>
      </c>
      <c r="E30" s="69">
        <v>0</v>
      </c>
      <c r="F30" s="23">
        <v>0</v>
      </c>
      <c r="G30" s="22">
        <v>0</v>
      </c>
      <c r="H30" s="23">
        <v>0</v>
      </c>
    </row>
    <row r="31" spans="1:9" ht="14.45" x14ac:dyDescent="0.35">
      <c r="A31" s="8" t="s">
        <v>17</v>
      </c>
      <c r="B31" s="58" t="s">
        <v>396</v>
      </c>
      <c r="C31" s="72">
        <v>1856360</v>
      </c>
      <c r="D31" s="23">
        <v>14</v>
      </c>
      <c r="E31" s="68">
        <f>SUM(E32:E44)</f>
        <v>471360</v>
      </c>
      <c r="F31" s="23">
        <v>0</v>
      </c>
      <c r="G31" s="22">
        <v>1856360</v>
      </c>
      <c r="H31" s="23">
        <v>0</v>
      </c>
    </row>
    <row r="32" spans="1:9" outlineLevel="1" x14ac:dyDescent="0.25">
      <c r="A32" s="8" t="s">
        <v>17</v>
      </c>
      <c r="B32" s="8" t="s">
        <v>397</v>
      </c>
      <c r="C32" s="71">
        <v>0</v>
      </c>
      <c r="D32" s="23">
        <v>12</v>
      </c>
      <c r="E32" s="69">
        <v>0</v>
      </c>
      <c r="F32" s="23">
        <v>0</v>
      </c>
      <c r="G32" s="22">
        <v>1571360</v>
      </c>
      <c r="H32" s="23">
        <v>0</v>
      </c>
    </row>
    <row r="33" spans="1:8" outlineLevel="2" collapsed="1" x14ac:dyDescent="0.25">
      <c r="A33" s="8" t="s">
        <v>17</v>
      </c>
      <c r="B33" s="8" t="s">
        <v>398</v>
      </c>
      <c r="C33" s="71">
        <v>0</v>
      </c>
      <c r="D33" s="23">
        <v>0</v>
      </c>
      <c r="E33" s="69">
        <v>0</v>
      </c>
      <c r="F33" s="23">
        <v>0</v>
      </c>
      <c r="G33" s="22">
        <v>0</v>
      </c>
      <c r="H33" s="23">
        <v>0</v>
      </c>
    </row>
    <row r="34" spans="1:8" outlineLevel="2" collapsed="1" x14ac:dyDescent="0.25">
      <c r="A34" s="8" t="s">
        <v>17</v>
      </c>
      <c r="B34" s="8" t="s">
        <v>399</v>
      </c>
      <c r="C34" s="71">
        <v>0</v>
      </c>
      <c r="D34" s="23">
        <v>1</v>
      </c>
      <c r="E34" s="69">
        <v>70000</v>
      </c>
      <c r="F34" s="23">
        <v>0</v>
      </c>
      <c r="G34" s="22">
        <v>70000</v>
      </c>
      <c r="H34" s="23">
        <v>0</v>
      </c>
    </row>
    <row r="35" spans="1:8" outlineLevel="2" collapsed="1" x14ac:dyDescent="0.25">
      <c r="A35" s="8" t="s">
        <v>17</v>
      </c>
      <c r="B35" s="8" t="s">
        <v>400</v>
      </c>
      <c r="C35" s="71">
        <v>1100000</v>
      </c>
      <c r="D35" s="23">
        <v>3</v>
      </c>
      <c r="E35" s="69">
        <v>401360</v>
      </c>
      <c r="F35" s="23">
        <v>0</v>
      </c>
      <c r="G35" s="22">
        <v>401360</v>
      </c>
      <c r="H35" s="23">
        <v>0</v>
      </c>
    </row>
    <row r="36" spans="1:8" outlineLevel="2" collapsed="1" x14ac:dyDescent="0.25">
      <c r="A36" s="8" t="s">
        <v>17</v>
      </c>
      <c r="B36" s="8" t="s">
        <v>401</v>
      </c>
      <c r="C36" s="71">
        <v>0</v>
      </c>
      <c r="D36" s="23">
        <v>0</v>
      </c>
      <c r="E36" s="69">
        <v>0</v>
      </c>
      <c r="F36" s="23">
        <v>0</v>
      </c>
      <c r="G36" s="22">
        <v>0</v>
      </c>
      <c r="H36" s="23">
        <v>0</v>
      </c>
    </row>
    <row r="37" spans="1:8" outlineLevel="2" collapsed="1" x14ac:dyDescent="0.25">
      <c r="A37" s="8" t="s">
        <v>17</v>
      </c>
      <c r="B37" s="8" t="s">
        <v>402</v>
      </c>
      <c r="C37" s="71">
        <v>0</v>
      </c>
      <c r="D37" s="23">
        <v>0</v>
      </c>
      <c r="E37" s="69">
        <v>0</v>
      </c>
      <c r="F37" s="23">
        <v>0</v>
      </c>
      <c r="G37" s="22">
        <v>0</v>
      </c>
      <c r="H37" s="23">
        <v>0</v>
      </c>
    </row>
    <row r="38" spans="1:8" outlineLevel="2" collapsed="1" x14ac:dyDescent="0.25">
      <c r="A38" s="8" t="s">
        <v>17</v>
      </c>
      <c r="B38" s="8" t="s">
        <v>403</v>
      </c>
      <c r="C38" s="71">
        <v>0</v>
      </c>
      <c r="D38" s="23">
        <v>0</v>
      </c>
      <c r="E38" s="69">
        <v>0</v>
      </c>
      <c r="F38" s="23">
        <v>0</v>
      </c>
      <c r="G38" s="22">
        <v>0</v>
      </c>
      <c r="H38" s="23">
        <v>0</v>
      </c>
    </row>
    <row r="39" spans="1:8" outlineLevel="1" collapsed="1" x14ac:dyDescent="0.25">
      <c r="A39" s="8" t="s">
        <v>17</v>
      </c>
      <c r="B39" s="8" t="s">
        <v>404</v>
      </c>
      <c r="C39" s="71">
        <v>285000</v>
      </c>
      <c r="D39" s="23">
        <v>2</v>
      </c>
      <c r="E39" s="69">
        <v>0</v>
      </c>
      <c r="F39" s="23">
        <v>0</v>
      </c>
      <c r="G39" s="22">
        <v>285000</v>
      </c>
      <c r="H39" s="23">
        <v>0</v>
      </c>
    </row>
    <row r="40" spans="1:8" ht="14.45" outlineLevel="1" collapsed="1" x14ac:dyDescent="0.35">
      <c r="A40" s="8" t="s">
        <v>17</v>
      </c>
      <c r="B40" s="8" t="s">
        <v>405</v>
      </c>
      <c r="C40" s="71">
        <v>0</v>
      </c>
      <c r="D40" s="23">
        <v>0</v>
      </c>
      <c r="E40" s="69">
        <v>0</v>
      </c>
      <c r="F40" s="23">
        <v>0</v>
      </c>
      <c r="G40" s="22">
        <v>0</v>
      </c>
      <c r="H40" s="23">
        <v>0</v>
      </c>
    </row>
    <row r="41" spans="1:8" outlineLevel="1" collapsed="1" x14ac:dyDescent="0.25">
      <c r="A41" s="8" t="s">
        <v>17</v>
      </c>
      <c r="B41" s="8" t="s">
        <v>406</v>
      </c>
      <c r="C41" s="71">
        <v>0</v>
      </c>
      <c r="D41" s="23">
        <v>0</v>
      </c>
      <c r="E41" s="69">
        <v>0</v>
      </c>
      <c r="F41" s="23">
        <v>0</v>
      </c>
      <c r="G41" s="22">
        <v>0</v>
      </c>
      <c r="H41" s="23">
        <v>0</v>
      </c>
    </row>
    <row r="42" spans="1:8" ht="14.45" x14ac:dyDescent="0.35">
      <c r="A42" s="8" t="s">
        <v>17</v>
      </c>
      <c r="B42" s="8" t="s">
        <v>407</v>
      </c>
      <c r="C42" s="71">
        <v>0</v>
      </c>
      <c r="D42" s="23">
        <v>0</v>
      </c>
      <c r="E42" s="69">
        <v>0</v>
      </c>
      <c r="F42" s="23">
        <v>0</v>
      </c>
      <c r="G42" s="22">
        <v>0</v>
      </c>
      <c r="H42" s="23">
        <v>0</v>
      </c>
    </row>
    <row r="43" spans="1:8" outlineLevel="1" collapsed="1" x14ac:dyDescent="0.25">
      <c r="A43" s="8" t="s">
        <v>17</v>
      </c>
      <c r="B43" s="8" t="s">
        <v>408</v>
      </c>
      <c r="C43" s="71">
        <v>0</v>
      </c>
      <c r="D43" s="23">
        <v>0</v>
      </c>
      <c r="E43" s="69">
        <v>0</v>
      </c>
      <c r="F43" s="23">
        <v>0</v>
      </c>
      <c r="G43" s="22">
        <v>0</v>
      </c>
      <c r="H43" s="23">
        <v>0</v>
      </c>
    </row>
    <row r="44" spans="1:8" ht="14.45" x14ac:dyDescent="0.35">
      <c r="A44" s="8" t="s">
        <v>17</v>
      </c>
      <c r="B44" s="8" t="s">
        <v>409</v>
      </c>
      <c r="C44" s="71">
        <v>0</v>
      </c>
      <c r="D44" s="23">
        <v>0</v>
      </c>
      <c r="E44" s="69">
        <v>0</v>
      </c>
      <c r="F44" s="23">
        <v>0</v>
      </c>
      <c r="G44" s="22">
        <v>0</v>
      </c>
      <c r="H44" s="23">
        <v>0</v>
      </c>
    </row>
    <row r="45" spans="1:8" ht="14.45" x14ac:dyDescent="0.35">
      <c r="A45" s="8" t="s">
        <v>17</v>
      </c>
      <c r="B45" s="8" t="s">
        <v>410</v>
      </c>
      <c r="C45" s="71">
        <v>0</v>
      </c>
      <c r="D45" s="23">
        <v>0</v>
      </c>
      <c r="E45" s="69">
        <v>0</v>
      </c>
      <c r="F45" s="23">
        <v>0</v>
      </c>
      <c r="G45" s="22">
        <v>0</v>
      </c>
      <c r="H45" s="23">
        <v>0</v>
      </c>
    </row>
    <row r="46" spans="1:8" ht="14.45" x14ac:dyDescent="0.35">
      <c r="A46" s="6" t="s">
        <v>17</v>
      </c>
      <c r="B46" s="6" t="s">
        <v>411</v>
      </c>
      <c r="C46" s="68">
        <f>C47+C54</f>
        <v>688115</v>
      </c>
      <c r="D46" s="61">
        <v>0</v>
      </c>
      <c r="E46" s="68">
        <f>E47+E54</f>
        <v>832283</v>
      </c>
      <c r="F46" s="61">
        <v>0</v>
      </c>
      <c r="G46" s="62">
        <v>832283</v>
      </c>
      <c r="H46" s="61">
        <v>0</v>
      </c>
    </row>
    <row r="47" spans="1:8" ht="14.45" x14ac:dyDescent="0.35">
      <c r="A47" s="8" t="s">
        <v>17</v>
      </c>
      <c r="B47" s="58" t="s">
        <v>412</v>
      </c>
      <c r="C47" s="68">
        <f>SUM(C48:C53)</f>
        <v>832483</v>
      </c>
      <c r="D47" s="63">
        <v>9</v>
      </c>
      <c r="E47" s="68">
        <f>SUM(E48:E53)</f>
        <v>1009675</v>
      </c>
      <c r="F47" s="63">
        <v>0</v>
      </c>
      <c r="G47" s="59">
        <v>1159633</v>
      </c>
      <c r="H47" s="63">
        <v>0</v>
      </c>
    </row>
    <row r="48" spans="1:8" ht="14.45" outlineLevel="1" collapsed="1" x14ac:dyDescent="0.35">
      <c r="A48" s="8" t="s">
        <v>17</v>
      </c>
      <c r="B48" s="8" t="s">
        <v>413</v>
      </c>
      <c r="C48" s="69">
        <v>0</v>
      </c>
      <c r="D48" s="23">
        <v>0</v>
      </c>
      <c r="E48" s="69">
        <v>0</v>
      </c>
      <c r="F48" s="23">
        <v>0</v>
      </c>
      <c r="G48" s="22">
        <v>0</v>
      </c>
      <c r="H48" s="23">
        <v>0</v>
      </c>
    </row>
    <row r="49" spans="1:8" ht="14.45" outlineLevel="1" collapsed="1" x14ac:dyDescent="0.35">
      <c r="A49" s="8" t="s">
        <v>17</v>
      </c>
      <c r="B49" s="8" t="s">
        <v>414</v>
      </c>
      <c r="C49" s="69">
        <v>0</v>
      </c>
      <c r="D49" s="23">
        <v>0</v>
      </c>
      <c r="E49" s="69">
        <v>0</v>
      </c>
      <c r="F49" s="23">
        <v>0</v>
      </c>
      <c r="G49" s="22">
        <v>0</v>
      </c>
      <c r="H49" s="23">
        <v>0</v>
      </c>
    </row>
    <row r="50" spans="1:8" ht="14.45" outlineLevel="1" collapsed="1" x14ac:dyDescent="0.35">
      <c r="A50" s="8" t="s">
        <v>17</v>
      </c>
      <c r="B50" s="8" t="s">
        <v>415</v>
      </c>
      <c r="C50" s="69">
        <v>0</v>
      </c>
      <c r="D50" s="23">
        <v>0</v>
      </c>
      <c r="E50" s="69">
        <v>0</v>
      </c>
      <c r="F50" s="23">
        <v>0</v>
      </c>
      <c r="G50" s="22">
        <v>0</v>
      </c>
      <c r="H50" s="23">
        <v>0</v>
      </c>
    </row>
    <row r="51" spans="1:8" ht="14.45" outlineLevel="1" collapsed="1" x14ac:dyDescent="0.35">
      <c r="A51" s="8" t="s">
        <v>17</v>
      </c>
      <c r="B51" s="8" t="s">
        <v>416</v>
      </c>
      <c r="C51" s="69">
        <v>220887</v>
      </c>
      <c r="D51" s="23">
        <v>2</v>
      </c>
      <c r="E51" s="69">
        <v>245430</v>
      </c>
      <c r="F51" s="23">
        <v>0</v>
      </c>
      <c r="G51" s="22">
        <v>303000</v>
      </c>
      <c r="H51" s="23">
        <v>0</v>
      </c>
    </row>
    <row r="52" spans="1:8" outlineLevel="1" collapsed="1" x14ac:dyDescent="0.25">
      <c r="A52" s="8" t="s">
        <v>17</v>
      </c>
      <c r="B52" s="8" t="s">
        <v>417</v>
      </c>
      <c r="C52" s="69">
        <v>611596</v>
      </c>
      <c r="D52" s="23">
        <v>6</v>
      </c>
      <c r="E52" s="69">
        <f>164245+600000</f>
        <v>764245</v>
      </c>
      <c r="F52" s="23">
        <v>0</v>
      </c>
      <c r="G52" s="22">
        <v>856633</v>
      </c>
      <c r="H52" s="23">
        <v>0</v>
      </c>
    </row>
    <row r="53" spans="1:8" ht="14.45" outlineLevel="1" collapsed="1" x14ac:dyDescent="0.35">
      <c r="A53" s="8" t="s">
        <v>17</v>
      </c>
      <c r="B53" s="8" t="s">
        <v>418</v>
      </c>
      <c r="C53" s="69">
        <v>0</v>
      </c>
      <c r="D53" s="23">
        <v>0</v>
      </c>
      <c r="E53" s="69">
        <v>0</v>
      </c>
      <c r="F53" s="23">
        <v>0</v>
      </c>
      <c r="G53" s="22">
        <v>0</v>
      </c>
      <c r="H53" s="23">
        <v>0</v>
      </c>
    </row>
    <row r="54" spans="1:8" x14ac:dyDescent="0.25">
      <c r="A54" s="8" t="s">
        <v>17</v>
      </c>
      <c r="B54" s="58" t="s">
        <v>419</v>
      </c>
      <c r="C54" s="69">
        <f>SUM(C55:C61)</f>
        <v>-144368</v>
      </c>
      <c r="D54" s="23">
        <v>2</v>
      </c>
      <c r="E54" s="69">
        <f>SUM(E55:E61)</f>
        <v>-177392</v>
      </c>
      <c r="F54" s="23">
        <v>0</v>
      </c>
      <c r="G54" s="22">
        <v>-327350</v>
      </c>
      <c r="H54" s="23">
        <v>0</v>
      </c>
    </row>
    <row r="55" spans="1:8" outlineLevel="1" collapsed="1" x14ac:dyDescent="0.25">
      <c r="A55" s="8" t="s">
        <v>17</v>
      </c>
      <c r="B55" s="8" t="s">
        <v>420</v>
      </c>
      <c r="C55" s="69">
        <v>0</v>
      </c>
      <c r="D55" s="23">
        <v>0</v>
      </c>
      <c r="E55" s="69">
        <v>0</v>
      </c>
      <c r="F55" s="23">
        <v>0</v>
      </c>
      <c r="G55" s="22">
        <v>0</v>
      </c>
      <c r="H55" s="23">
        <v>0</v>
      </c>
    </row>
    <row r="56" spans="1:8" outlineLevel="1" collapsed="1" x14ac:dyDescent="0.25">
      <c r="A56" s="8" t="s">
        <v>17</v>
      </c>
      <c r="B56" s="8" t="s">
        <v>421</v>
      </c>
      <c r="C56" s="69">
        <v>0</v>
      </c>
      <c r="D56" s="23">
        <v>0</v>
      </c>
      <c r="E56" s="69">
        <v>0</v>
      </c>
      <c r="F56" s="23">
        <v>0</v>
      </c>
      <c r="G56" s="22">
        <v>0</v>
      </c>
      <c r="H56" s="23">
        <v>0</v>
      </c>
    </row>
    <row r="57" spans="1:8" outlineLevel="1" collapsed="1" x14ac:dyDescent="0.25">
      <c r="A57" s="8" t="s">
        <v>17</v>
      </c>
      <c r="B57" s="8" t="s">
        <v>422</v>
      </c>
      <c r="C57" s="69">
        <v>-22089</v>
      </c>
      <c r="D57" s="23">
        <v>1</v>
      </c>
      <c r="E57" s="69">
        <v>-24543</v>
      </c>
      <c r="F57" s="23">
        <v>0</v>
      </c>
      <c r="G57" s="22">
        <v>-82113</v>
      </c>
      <c r="H57" s="23">
        <v>0</v>
      </c>
    </row>
    <row r="58" spans="1:8" outlineLevel="1" collapsed="1" x14ac:dyDescent="0.25">
      <c r="A58" s="8" t="s">
        <v>17</v>
      </c>
      <c r="B58" s="8" t="s">
        <v>423</v>
      </c>
      <c r="C58" s="69">
        <v>-122279</v>
      </c>
      <c r="D58" s="23">
        <v>2</v>
      </c>
      <c r="E58" s="69">
        <v>-152849</v>
      </c>
      <c r="F58" s="23">
        <v>0</v>
      </c>
      <c r="G58" s="22">
        <v>-245237</v>
      </c>
      <c r="H58" s="23">
        <v>0</v>
      </c>
    </row>
    <row r="59" spans="1:8" outlineLevel="1" collapsed="1" x14ac:dyDescent="0.25">
      <c r="A59" s="8" t="s">
        <v>17</v>
      </c>
      <c r="B59" s="8" t="s">
        <v>424</v>
      </c>
      <c r="C59" s="69">
        <v>0</v>
      </c>
      <c r="D59" s="23">
        <v>0</v>
      </c>
      <c r="E59" s="69">
        <v>0</v>
      </c>
      <c r="F59" s="23">
        <v>0</v>
      </c>
      <c r="G59" s="22">
        <v>0</v>
      </c>
      <c r="H59" s="23">
        <v>0</v>
      </c>
    </row>
    <row r="60" spans="1:8" x14ac:dyDescent="0.25">
      <c r="A60" s="8" t="s">
        <v>17</v>
      </c>
      <c r="B60" s="8" t="s">
        <v>425</v>
      </c>
      <c r="C60" s="69">
        <v>0</v>
      </c>
      <c r="D60" s="23">
        <v>0</v>
      </c>
      <c r="E60" s="69">
        <v>0</v>
      </c>
      <c r="F60" s="23">
        <v>0</v>
      </c>
      <c r="G60" s="22">
        <v>0</v>
      </c>
      <c r="H60" s="23">
        <v>0</v>
      </c>
    </row>
    <row r="61" spans="1:8" x14ac:dyDescent="0.25">
      <c r="A61" s="8" t="s">
        <v>17</v>
      </c>
      <c r="B61" s="8" t="s">
        <v>426</v>
      </c>
      <c r="C61" s="69">
        <v>0</v>
      </c>
      <c r="D61" s="23">
        <v>0</v>
      </c>
      <c r="E61" s="69">
        <v>0</v>
      </c>
      <c r="F61" s="23">
        <v>0</v>
      </c>
      <c r="G61" s="22">
        <v>0</v>
      </c>
      <c r="H61" s="23">
        <v>0</v>
      </c>
    </row>
    <row r="62" spans="1:8" x14ac:dyDescent="0.25">
      <c r="A62" s="6" t="s">
        <v>17</v>
      </c>
      <c r="B62" s="6" t="s">
        <v>427</v>
      </c>
      <c r="C62" s="70">
        <v>0</v>
      </c>
      <c r="D62" s="21">
        <v>100</v>
      </c>
      <c r="E62" s="67">
        <f>E9+E46</f>
        <v>1403729</v>
      </c>
      <c r="F62" s="21">
        <v>100</v>
      </c>
      <c r="G62" s="20">
        <v>13343823</v>
      </c>
      <c r="H62" s="21">
        <v>0</v>
      </c>
    </row>
    <row r="63" spans="1:8" x14ac:dyDescent="0.25">
      <c r="A63" s="6" t="s">
        <v>17</v>
      </c>
      <c r="B63" s="6" t="s">
        <v>17</v>
      </c>
      <c r="E63" s="73"/>
    </row>
    <row r="64" spans="1:8" x14ac:dyDescent="0.25">
      <c r="A64" s="6" t="s">
        <v>17</v>
      </c>
      <c r="B64" s="6" t="s">
        <v>428</v>
      </c>
      <c r="E64" s="73"/>
    </row>
    <row r="65" spans="1:8" x14ac:dyDescent="0.25">
      <c r="A65" s="6" t="s">
        <v>17</v>
      </c>
      <c r="B65" s="6" t="s">
        <v>429</v>
      </c>
      <c r="C65" s="70">
        <v>2429685</v>
      </c>
      <c r="D65" s="21">
        <v>18</v>
      </c>
      <c r="E65" s="67">
        <v>0</v>
      </c>
      <c r="F65" s="21">
        <v>0</v>
      </c>
      <c r="G65" s="20">
        <v>2429685</v>
      </c>
      <c r="H65" s="21">
        <v>0</v>
      </c>
    </row>
    <row r="66" spans="1:8" x14ac:dyDescent="0.25">
      <c r="A66" s="8" t="s">
        <v>105</v>
      </c>
      <c r="B66" s="8" t="s">
        <v>430</v>
      </c>
      <c r="C66" s="71">
        <v>310000</v>
      </c>
      <c r="D66" s="23">
        <v>2</v>
      </c>
      <c r="E66" s="69">
        <v>0</v>
      </c>
      <c r="F66" s="23">
        <v>0</v>
      </c>
      <c r="G66" s="22">
        <v>310000</v>
      </c>
      <c r="H66" s="23">
        <v>0</v>
      </c>
    </row>
    <row r="67" spans="1:8" outlineLevel="1" collapsed="1" x14ac:dyDescent="0.25">
      <c r="A67" s="8" t="s">
        <v>107</v>
      </c>
      <c r="B67" s="8" t="s">
        <v>431</v>
      </c>
      <c r="C67" s="71">
        <v>310000</v>
      </c>
      <c r="D67" s="23">
        <v>2</v>
      </c>
      <c r="E67" s="69">
        <v>0</v>
      </c>
      <c r="F67" s="23">
        <v>0</v>
      </c>
      <c r="G67" s="22">
        <v>310000</v>
      </c>
      <c r="H67" s="23">
        <v>0</v>
      </c>
    </row>
    <row r="68" spans="1:8" outlineLevel="1" collapsed="1" x14ac:dyDescent="0.25">
      <c r="A68" s="8" t="s">
        <v>109</v>
      </c>
      <c r="B68" s="8" t="s">
        <v>432</v>
      </c>
      <c r="C68" s="71">
        <v>0</v>
      </c>
      <c r="D68" s="23">
        <v>0</v>
      </c>
      <c r="E68" s="69">
        <v>0</v>
      </c>
      <c r="F68" s="23">
        <v>0</v>
      </c>
      <c r="G68" s="22">
        <v>0</v>
      </c>
      <c r="H68" s="23">
        <v>0</v>
      </c>
    </row>
    <row r="69" spans="1:8" x14ac:dyDescent="0.25">
      <c r="A69" s="58" t="s">
        <v>144</v>
      </c>
      <c r="B69" s="58" t="s">
        <v>433</v>
      </c>
      <c r="C69" s="72">
        <v>2119685</v>
      </c>
      <c r="D69" s="63">
        <v>16</v>
      </c>
      <c r="E69" s="68">
        <f>E70</f>
        <v>417684</v>
      </c>
      <c r="F69" s="63">
        <v>0</v>
      </c>
      <c r="G69" s="59">
        <v>2119685</v>
      </c>
      <c r="H69" s="63">
        <v>0</v>
      </c>
    </row>
    <row r="70" spans="1:8" outlineLevel="1" x14ac:dyDescent="0.25">
      <c r="A70" s="58" t="s">
        <v>17</v>
      </c>
      <c r="B70" s="58" t="s">
        <v>434</v>
      </c>
      <c r="C70" s="72">
        <v>2119685</v>
      </c>
      <c r="D70" s="63">
        <v>16</v>
      </c>
      <c r="E70" s="68">
        <f>E71</f>
        <v>417684</v>
      </c>
      <c r="F70" s="63">
        <v>0</v>
      </c>
      <c r="G70" s="59">
        <v>2119685</v>
      </c>
      <c r="H70" s="63">
        <v>0</v>
      </c>
    </row>
    <row r="71" spans="1:8" outlineLevel="2" collapsed="1" x14ac:dyDescent="0.25">
      <c r="A71" s="8" t="s">
        <v>17</v>
      </c>
      <c r="B71" s="8" t="s">
        <v>435</v>
      </c>
      <c r="C71" s="71">
        <v>2119685</v>
      </c>
      <c r="D71" s="23">
        <v>16</v>
      </c>
      <c r="E71" s="69">
        <v>417684</v>
      </c>
      <c r="F71" s="23">
        <v>0</v>
      </c>
      <c r="G71" s="22">
        <v>2119685</v>
      </c>
      <c r="H71" s="23">
        <v>0</v>
      </c>
    </row>
    <row r="72" spans="1:8" outlineLevel="2" collapsed="1" x14ac:dyDescent="0.25">
      <c r="A72" s="8" t="s">
        <v>17</v>
      </c>
      <c r="B72" s="8" t="s">
        <v>436</v>
      </c>
      <c r="C72" s="71">
        <v>219685</v>
      </c>
      <c r="D72" s="23">
        <v>2</v>
      </c>
      <c r="E72" s="69">
        <v>0</v>
      </c>
      <c r="F72" s="23">
        <v>0</v>
      </c>
      <c r="G72" s="22">
        <v>219685</v>
      </c>
      <c r="H72" s="23">
        <v>0</v>
      </c>
    </row>
    <row r="73" spans="1:8" outlineLevel="2" collapsed="1" x14ac:dyDescent="0.25">
      <c r="A73" s="8" t="s">
        <v>17</v>
      </c>
      <c r="B73" s="8" t="s">
        <v>437</v>
      </c>
      <c r="C73" s="71">
        <v>0</v>
      </c>
      <c r="D73" s="23">
        <v>0</v>
      </c>
      <c r="E73" s="69">
        <v>0</v>
      </c>
      <c r="F73" s="23">
        <v>0</v>
      </c>
      <c r="G73" s="22">
        <v>0</v>
      </c>
      <c r="H73" s="23">
        <v>0</v>
      </c>
    </row>
    <row r="74" spans="1:8" outlineLevel="2" collapsed="1" x14ac:dyDescent="0.25">
      <c r="A74" s="8" t="s">
        <v>17</v>
      </c>
      <c r="B74" s="8" t="s">
        <v>438</v>
      </c>
      <c r="C74" s="71">
        <v>0</v>
      </c>
      <c r="D74" s="23">
        <v>0</v>
      </c>
      <c r="E74" s="69">
        <v>0</v>
      </c>
      <c r="F74" s="23">
        <v>0</v>
      </c>
      <c r="G74" s="22">
        <v>0</v>
      </c>
      <c r="H74" s="23">
        <v>0</v>
      </c>
    </row>
    <row r="75" spans="1:8" outlineLevel="1" collapsed="1" x14ac:dyDescent="0.25">
      <c r="A75" s="8" t="s">
        <v>17</v>
      </c>
      <c r="B75" s="8" t="s">
        <v>439</v>
      </c>
      <c r="C75" s="71">
        <v>0</v>
      </c>
      <c r="D75" s="23">
        <v>0</v>
      </c>
      <c r="E75" s="69">
        <v>0</v>
      </c>
      <c r="F75" s="23">
        <v>0</v>
      </c>
      <c r="G75" s="22">
        <v>0</v>
      </c>
      <c r="H75" s="23">
        <v>0</v>
      </c>
    </row>
    <row r="76" spans="1:8" outlineLevel="1" collapsed="1" x14ac:dyDescent="0.25">
      <c r="A76" s="8" t="s">
        <v>17</v>
      </c>
      <c r="B76" s="8" t="s">
        <v>440</v>
      </c>
      <c r="C76" s="71">
        <v>0</v>
      </c>
      <c r="D76" s="23">
        <v>0</v>
      </c>
      <c r="E76" s="69">
        <v>0</v>
      </c>
      <c r="F76" s="23">
        <v>0</v>
      </c>
      <c r="G76" s="22">
        <v>0</v>
      </c>
      <c r="H76" s="23">
        <v>0</v>
      </c>
    </row>
    <row r="77" spans="1:8" outlineLevel="1" collapsed="1" x14ac:dyDescent="0.25">
      <c r="A77" s="8" t="s">
        <v>17</v>
      </c>
      <c r="B77" s="8" t="s">
        <v>441</v>
      </c>
      <c r="C77" s="71">
        <v>0</v>
      </c>
      <c r="D77" s="23">
        <v>0</v>
      </c>
      <c r="E77" s="69">
        <v>0</v>
      </c>
      <c r="F77" s="23">
        <v>0</v>
      </c>
      <c r="G77" s="22">
        <v>0</v>
      </c>
      <c r="H77" s="23">
        <v>0</v>
      </c>
    </row>
    <row r="78" spans="1:8" x14ac:dyDescent="0.25">
      <c r="A78" s="8" t="s">
        <v>17</v>
      </c>
      <c r="B78" s="8" t="s">
        <v>442</v>
      </c>
      <c r="C78" s="71">
        <v>0</v>
      </c>
      <c r="D78" s="23">
        <v>0</v>
      </c>
      <c r="E78" s="69">
        <v>0</v>
      </c>
      <c r="F78" s="23">
        <v>0</v>
      </c>
      <c r="G78" s="22">
        <v>0</v>
      </c>
      <c r="H78" s="23">
        <v>0</v>
      </c>
    </row>
    <row r="79" spans="1:8" outlineLevel="1" x14ac:dyDescent="0.25">
      <c r="A79" s="8" t="s">
        <v>17</v>
      </c>
      <c r="B79" s="8" t="s">
        <v>443</v>
      </c>
      <c r="C79" s="71">
        <v>0</v>
      </c>
      <c r="D79" s="23">
        <v>0</v>
      </c>
      <c r="E79" s="69">
        <v>0</v>
      </c>
      <c r="F79" s="23">
        <v>0</v>
      </c>
      <c r="G79" s="22">
        <v>0</v>
      </c>
      <c r="H79" s="23">
        <v>0</v>
      </c>
    </row>
    <row r="80" spans="1:8" outlineLevel="2" collapsed="1" x14ac:dyDescent="0.25">
      <c r="A80" s="8" t="s">
        <v>17</v>
      </c>
      <c r="B80" s="8" t="s">
        <v>444</v>
      </c>
      <c r="C80" s="71">
        <v>0</v>
      </c>
      <c r="D80" s="23">
        <v>0</v>
      </c>
      <c r="E80" s="69">
        <v>0</v>
      </c>
      <c r="F80" s="23">
        <v>0</v>
      </c>
      <c r="G80" s="22">
        <v>0</v>
      </c>
      <c r="H80" s="23">
        <v>0</v>
      </c>
    </row>
    <row r="81" spans="1:8" x14ac:dyDescent="0.25">
      <c r="A81" s="6" t="s">
        <v>17</v>
      </c>
      <c r="B81" s="6" t="s">
        <v>445</v>
      </c>
      <c r="C81" s="70">
        <v>2429685</v>
      </c>
      <c r="D81" s="21">
        <v>18</v>
      </c>
      <c r="E81" s="67">
        <f>E65+E69</f>
        <v>417684</v>
      </c>
      <c r="F81" s="21">
        <v>0</v>
      </c>
      <c r="G81" s="20">
        <v>2429685</v>
      </c>
      <c r="H81" s="21">
        <v>0</v>
      </c>
    </row>
    <row r="82" spans="1:8" x14ac:dyDescent="0.25">
      <c r="A82" s="6" t="s">
        <v>17</v>
      </c>
      <c r="B82" s="6" t="s">
        <v>17</v>
      </c>
      <c r="E82" s="73"/>
    </row>
    <row r="83" spans="1:8" x14ac:dyDescent="0.25">
      <c r="A83" s="6" t="s">
        <v>17</v>
      </c>
      <c r="B83" s="6" t="s">
        <v>324</v>
      </c>
      <c r="E83" s="73"/>
    </row>
    <row r="84" spans="1:8" x14ac:dyDescent="0.25">
      <c r="A84" s="6" t="s">
        <v>17</v>
      </c>
      <c r="B84" s="6" t="s">
        <v>446</v>
      </c>
      <c r="C84" s="70">
        <v>572000</v>
      </c>
      <c r="D84" s="21">
        <v>4</v>
      </c>
      <c r="E84" s="67">
        <v>572000</v>
      </c>
      <c r="F84" s="21">
        <v>0</v>
      </c>
      <c r="G84" s="20">
        <v>572000</v>
      </c>
      <c r="H84" s="21">
        <v>0</v>
      </c>
    </row>
    <row r="85" spans="1:8" x14ac:dyDescent="0.25">
      <c r="A85" s="8" t="s">
        <v>17</v>
      </c>
      <c r="B85" s="8" t="s">
        <v>447</v>
      </c>
      <c r="C85" s="71">
        <v>572000</v>
      </c>
      <c r="D85" s="23">
        <v>4</v>
      </c>
      <c r="E85" s="69">
        <v>572000</v>
      </c>
      <c r="F85" s="23">
        <v>0</v>
      </c>
      <c r="G85" s="22">
        <v>572000</v>
      </c>
      <c r="H85" s="23">
        <v>0</v>
      </c>
    </row>
    <row r="86" spans="1:8" outlineLevel="1" x14ac:dyDescent="0.25">
      <c r="A86" s="8" t="s">
        <v>17</v>
      </c>
      <c r="B86" s="8" t="s">
        <v>448</v>
      </c>
      <c r="C86" s="71">
        <v>572000</v>
      </c>
      <c r="D86" s="23">
        <v>4</v>
      </c>
      <c r="E86" s="69">
        <v>572000</v>
      </c>
      <c r="F86" s="23">
        <v>0</v>
      </c>
      <c r="G86" s="22">
        <v>572000</v>
      </c>
      <c r="H86" s="23">
        <v>0</v>
      </c>
    </row>
    <row r="87" spans="1:8" outlineLevel="2" collapsed="1" x14ac:dyDescent="0.25">
      <c r="A87" s="8" t="s">
        <v>17</v>
      </c>
      <c r="B87" s="8" t="s">
        <v>449</v>
      </c>
      <c r="C87" s="71">
        <v>0</v>
      </c>
      <c r="D87" s="23">
        <v>0</v>
      </c>
      <c r="E87" s="69">
        <v>0</v>
      </c>
      <c r="F87" s="23">
        <v>0</v>
      </c>
      <c r="G87" s="22">
        <v>0</v>
      </c>
      <c r="H87" s="23">
        <v>0</v>
      </c>
    </row>
    <row r="88" spans="1:8" outlineLevel="2" collapsed="1" x14ac:dyDescent="0.25">
      <c r="A88" s="8" t="s">
        <v>17</v>
      </c>
      <c r="B88" s="8" t="s">
        <v>450</v>
      </c>
      <c r="C88" s="71">
        <v>0</v>
      </c>
      <c r="D88" s="23">
        <v>0</v>
      </c>
      <c r="E88" s="69">
        <v>0</v>
      </c>
      <c r="F88" s="23">
        <v>0</v>
      </c>
      <c r="G88" s="22">
        <v>0</v>
      </c>
      <c r="H88" s="23">
        <v>0</v>
      </c>
    </row>
    <row r="89" spans="1:8" outlineLevel="1" x14ac:dyDescent="0.25">
      <c r="A89" s="8" t="s">
        <v>17</v>
      </c>
      <c r="B89" s="8" t="s">
        <v>451</v>
      </c>
      <c r="C89" s="71">
        <v>0</v>
      </c>
      <c r="D89" s="23">
        <v>0</v>
      </c>
      <c r="E89" s="69">
        <v>0</v>
      </c>
      <c r="F89" s="23">
        <v>0</v>
      </c>
      <c r="G89" s="22">
        <v>0</v>
      </c>
      <c r="H89" s="23">
        <v>0</v>
      </c>
    </row>
    <row r="90" spans="1:8" outlineLevel="2" collapsed="1" x14ac:dyDescent="0.25">
      <c r="A90" s="8" t="s">
        <v>17</v>
      </c>
      <c r="B90" s="8" t="s">
        <v>452</v>
      </c>
      <c r="C90" s="71">
        <v>0</v>
      </c>
      <c r="D90" s="23">
        <v>0</v>
      </c>
      <c r="E90" s="69">
        <v>0</v>
      </c>
      <c r="F90" s="23">
        <v>0</v>
      </c>
      <c r="G90" s="22">
        <v>0</v>
      </c>
      <c r="H90" s="23">
        <v>0</v>
      </c>
    </row>
    <row r="91" spans="1:8" x14ac:dyDescent="0.25">
      <c r="A91" s="6" t="s">
        <v>17</v>
      </c>
      <c r="B91" s="6" t="s">
        <v>453</v>
      </c>
      <c r="C91" s="70">
        <v>0</v>
      </c>
      <c r="D91" s="21">
        <v>0</v>
      </c>
      <c r="E91" s="67">
        <v>0</v>
      </c>
      <c r="F91" s="21">
        <v>0</v>
      </c>
      <c r="G91" s="20">
        <v>0</v>
      </c>
      <c r="H91" s="21">
        <v>0</v>
      </c>
    </row>
    <row r="92" spans="1:8" x14ac:dyDescent="0.25">
      <c r="A92" s="6" t="s">
        <v>17</v>
      </c>
      <c r="B92" s="6" t="s">
        <v>454</v>
      </c>
      <c r="C92" s="70">
        <v>10342139</v>
      </c>
      <c r="D92" s="21">
        <v>78</v>
      </c>
      <c r="E92" s="67">
        <f>E93</f>
        <v>414044</v>
      </c>
      <c r="F92" s="21">
        <v>0</v>
      </c>
      <c r="G92" s="20">
        <v>10342139</v>
      </c>
      <c r="H92" s="21">
        <v>0</v>
      </c>
    </row>
    <row r="93" spans="1:8" x14ac:dyDescent="0.25">
      <c r="A93" s="8" t="s">
        <v>17</v>
      </c>
      <c r="B93" s="8" t="s">
        <v>455</v>
      </c>
      <c r="C93" s="71">
        <v>10342139</v>
      </c>
      <c r="D93" s="23">
        <v>78</v>
      </c>
      <c r="E93" s="69">
        <v>414044</v>
      </c>
      <c r="F93" s="23">
        <v>0</v>
      </c>
      <c r="G93" s="22">
        <v>10342139</v>
      </c>
      <c r="H93" s="23">
        <v>0</v>
      </c>
    </row>
    <row r="94" spans="1:8" x14ac:dyDescent="0.25">
      <c r="A94" s="8" t="s">
        <v>17</v>
      </c>
      <c r="B94" s="8" t="s">
        <v>456</v>
      </c>
      <c r="C94" s="71">
        <v>0</v>
      </c>
      <c r="D94" s="23">
        <v>0</v>
      </c>
      <c r="E94" s="69">
        <v>0</v>
      </c>
      <c r="F94" s="23">
        <v>0</v>
      </c>
      <c r="G94" s="22">
        <v>0</v>
      </c>
      <c r="H94" s="23">
        <v>0</v>
      </c>
    </row>
    <row r="95" spans="1:8" x14ac:dyDescent="0.25">
      <c r="A95" s="6" t="s">
        <v>17</v>
      </c>
      <c r="B95" s="6" t="s">
        <v>457</v>
      </c>
      <c r="C95" s="70">
        <v>0</v>
      </c>
      <c r="D95" s="21">
        <v>0</v>
      </c>
      <c r="E95" s="67">
        <v>0</v>
      </c>
      <c r="F95" s="21">
        <v>0</v>
      </c>
      <c r="G95" s="20">
        <v>0</v>
      </c>
      <c r="H95" s="21">
        <v>0</v>
      </c>
    </row>
    <row r="96" spans="1:8" x14ac:dyDescent="0.25">
      <c r="A96" s="6" t="s">
        <v>17</v>
      </c>
      <c r="B96" s="6" t="s">
        <v>458</v>
      </c>
      <c r="C96" s="70">
        <v>0</v>
      </c>
      <c r="D96" s="21">
        <v>0</v>
      </c>
      <c r="E96" s="67">
        <v>0</v>
      </c>
      <c r="F96" s="21">
        <v>0</v>
      </c>
      <c r="G96" s="20">
        <v>0</v>
      </c>
      <c r="H96" s="21">
        <v>0</v>
      </c>
    </row>
    <row r="97" spans="1:8" x14ac:dyDescent="0.25">
      <c r="A97" s="6" t="s">
        <v>17</v>
      </c>
      <c r="B97" s="6" t="s">
        <v>459</v>
      </c>
      <c r="C97" s="70">
        <v>0</v>
      </c>
      <c r="D97" s="21">
        <v>0</v>
      </c>
      <c r="E97" s="67">
        <v>0</v>
      </c>
      <c r="F97" s="21">
        <v>0</v>
      </c>
      <c r="G97" s="20">
        <v>0</v>
      </c>
      <c r="H97" s="21">
        <v>0</v>
      </c>
    </row>
    <row r="98" spans="1:8" x14ac:dyDescent="0.25">
      <c r="A98" s="8" t="s">
        <v>17</v>
      </c>
      <c r="B98" s="8" t="s">
        <v>460</v>
      </c>
      <c r="C98" s="71">
        <v>0</v>
      </c>
      <c r="D98" s="23">
        <v>0</v>
      </c>
      <c r="E98" s="69">
        <v>0</v>
      </c>
      <c r="F98" s="23">
        <v>0</v>
      </c>
      <c r="G98" s="22">
        <v>0</v>
      </c>
      <c r="H98" s="23">
        <v>0</v>
      </c>
    </row>
    <row r="99" spans="1:8" x14ac:dyDescent="0.25">
      <c r="A99" s="8" t="s">
        <v>17</v>
      </c>
      <c r="B99" s="8" t="s">
        <v>461</v>
      </c>
      <c r="C99" s="71">
        <v>0</v>
      </c>
      <c r="D99" s="23">
        <v>0</v>
      </c>
      <c r="E99" s="69">
        <v>0</v>
      </c>
      <c r="F99" s="23">
        <v>0</v>
      </c>
      <c r="G99" s="22">
        <v>0</v>
      </c>
      <c r="H99" s="23">
        <v>0</v>
      </c>
    </row>
    <row r="100" spans="1:8" x14ac:dyDescent="0.25">
      <c r="A100" s="6" t="s">
        <v>17</v>
      </c>
      <c r="B100" s="6" t="s">
        <v>462</v>
      </c>
      <c r="C100" s="70">
        <v>10914139</v>
      </c>
      <c r="D100" s="21">
        <v>82</v>
      </c>
      <c r="E100" s="67">
        <f>E84+E92</f>
        <v>986044</v>
      </c>
      <c r="F100" s="21">
        <v>0</v>
      </c>
      <c r="G100" s="20">
        <v>10914139</v>
      </c>
      <c r="H100" s="21">
        <v>0</v>
      </c>
    </row>
    <row r="101" spans="1:8" x14ac:dyDescent="0.25">
      <c r="A101" s="6" t="s">
        <v>17</v>
      </c>
      <c r="B101" s="6" t="s">
        <v>17</v>
      </c>
      <c r="E101" s="73"/>
    </row>
    <row r="102" spans="1:8" x14ac:dyDescent="0.25">
      <c r="A102" s="6" t="s">
        <v>17</v>
      </c>
      <c r="B102" s="6" t="s">
        <v>463</v>
      </c>
      <c r="C102" s="70">
        <v>13343823</v>
      </c>
      <c r="D102" s="21">
        <v>100</v>
      </c>
      <c r="E102" s="67">
        <f>E81+E100</f>
        <v>1403728</v>
      </c>
      <c r="F102" s="21">
        <v>0</v>
      </c>
      <c r="G102" s="20">
        <v>13343823</v>
      </c>
      <c r="H102" s="21">
        <v>0</v>
      </c>
    </row>
    <row r="103" spans="1:8" x14ac:dyDescent="0.25">
      <c r="A103" s="6" t="s">
        <v>17</v>
      </c>
      <c r="B103" s="6" t="s">
        <v>17</v>
      </c>
    </row>
  </sheetData>
  <mergeCells count="6">
    <mergeCell ref="A6:H6"/>
    <mergeCell ref="A1:H1"/>
    <mergeCell ref="A2:H2"/>
    <mergeCell ref="A3:H3"/>
    <mergeCell ref="A4:H4"/>
    <mergeCell ref="A5:H5"/>
  </mergeCells>
  <pageMargins left="0.7" right="0.7" top="0.75" bottom="0.75" header="0.3" footer="0.3"/>
  <pageSetup orientation="portrait" horizontalDpi="4294967295" verticalDpi="429496729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outlinePr summaryBelow="0" summaryRight="0"/>
  </sheetPr>
  <dimension ref="A1:H28"/>
  <sheetViews>
    <sheetView topLeftCell="B5" zoomScale="90" zoomScaleNormal="90" workbookViewId="0">
      <selection activeCell="D8" sqref="D8"/>
    </sheetView>
  </sheetViews>
  <sheetFormatPr baseColWidth="10" defaultColWidth="8.7109375" defaultRowHeight="15" x14ac:dyDescent="0.25"/>
  <cols>
    <col min="1" max="1" width="8.85546875" hidden="1" customWidth="1"/>
    <col min="2" max="2" width="8.85546875" style="144" customWidth="1"/>
    <col min="3" max="3" width="44.140625" customWidth="1"/>
    <col min="4" max="4" width="4.85546875" style="180" customWidth="1"/>
    <col min="5" max="6" width="14.5703125" style="66" customWidth="1"/>
    <col min="7" max="7" width="14.5703125" customWidth="1"/>
    <col min="8" max="8" width="14.28515625" customWidth="1"/>
  </cols>
  <sheetData>
    <row r="1" spans="1:8" s="144" customFormat="1" ht="14.45" x14ac:dyDescent="0.35">
      <c r="D1" s="180"/>
      <c r="E1" s="66"/>
      <c r="F1" s="66"/>
    </row>
    <row r="2" spans="1:8" x14ac:dyDescent="0.25">
      <c r="A2" s="203" t="s">
        <v>553</v>
      </c>
      <c r="B2" s="203"/>
      <c r="C2" s="203"/>
      <c r="D2" s="203"/>
      <c r="E2" s="203"/>
      <c r="F2" s="203"/>
      <c r="G2" s="203"/>
      <c r="H2" s="203"/>
    </row>
    <row r="3" spans="1:8" x14ac:dyDescent="0.25">
      <c r="A3" s="203" t="s">
        <v>551</v>
      </c>
      <c r="B3" s="203"/>
      <c r="C3" s="203"/>
      <c r="D3" s="203"/>
      <c r="E3" s="203"/>
      <c r="F3" s="203"/>
      <c r="G3" s="203"/>
      <c r="H3" s="203"/>
    </row>
    <row r="4" spans="1:8" ht="14.45" x14ac:dyDescent="0.35">
      <c r="A4" s="203" t="s">
        <v>328</v>
      </c>
      <c r="B4" s="203"/>
      <c r="C4" s="203"/>
      <c r="D4" s="203"/>
      <c r="E4" s="203"/>
      <c r="F4" s="203"/>
      <c r="G4" s="203"/>
      <c r="H4" s="203"/>
    </row>
    <row r="5" spans="1:8" ht="14.45" x14ac:dyDescent="0.35">
      <c r="A5" s="203" t="s">
        <v>368</v>
      </c>
      <c r="B5" s="203"/>
      <c r="C5" s="203"/>
      <c r="D5" s="203"/>
      <c r="E5" s="203"/>
      <c r="F5" s="203"/>
      <c r="G5" s="203"/>
      <c r="H5" s="203"/>
    </row>
    <row r="6" spans="1:8" ht="14.45" x14ac:dyDescent="0.35">
      <c r="A6" s="203" t="s">
        <v>369</v>
      </c>
      <c r="B6" s="203"/>
      <c r="C6" s="203"/>
      <c r="D6" s="203"/>
      <c r="E6" s="203"/>
      <c r="F6" s="203"/>
      <c r="G6" s="203"/>
      <c r="H6" s="203"/>
    </row>
    <row r="7" spans="1:8" ht="14.45" x14ac:dyDescent="0.35">
      <c r="A7" s="202" t="s">
        <v>17</v>
      </c>
      <c r="B7" s="202"/>
      <c r="C7" s="202"/>
      <c r="D7" s="202"/>
      <c r="E7" s="202"/>
      <c r="F7" s="202"/>
      <c r="G7" s="202"/>
      <c r="H7" s="202"/>
    </row>
    <row r="8" spans="1:8" x14ac:dyDescent="0.25">
      <c r="A8" s="19" t="s">
        <v>7</v>
      </c>
      <c r="B8" s="19"/>
      <c r="C8" s="160" t="s">
        <v>8</v>
      </c>
      <c r="D8" s="176" t="s">
        <v>552</v>
      </c>
      <c r="E8" s="164" t="s">
        <v>370</v>
      </c>
      <c r="F8" s="164" t="s">
        <v>372</v>
      </c>
      <c r="G8" s="160" t="s">
        <v>334</v>
      </c>
      <c r="H8" s="160" t="s">
        <v>335</v>
      </c>
    </row>
    <row r="9" spans="1:8" ht="14.45" x14ac:dyDescent="0.35">
      <c r="A9" s="6" t="s">
        <v>17</v>
      </c>
      <c r="B9" s="6"/>
      <c r="C9" s="161" t="s">
        <v>373</v>
      </c>
      <c r="D9" s="177"/>
      <c r="E9" s="165"/>
      <c r="F9" s="165"/>
      <c r="G9" s="170"/>
      <c r="H9" s="170"/>
    </row>
    <row r="10" spans="1:8" ht="14.45" x14ac:dyDescent="0.35">
      <c r="A10" s="6" t="s">
        <v>17</v>
      </c>
      <c r="B10" s="6"/>
      <c r="C10" s="161" t="s">
        <v>374</v>
      </c>
      <c r="D10" s="177"/>
      <c r="E10" s="166">
        <f>E11+E12</f>
        <v>2935000</v>
      </c>
      <c r="F10" s="166">
        <f>F11+F12</f>
        <v>571446</v>
      </c>
      <c r="G10" s="171">
        <f>E10-F10</f>
        <v>2363554</v>
      </c>
      <c r="H10" s="159">
        <f>(E10/F10)-1</f>
        <v>4.1360933491528504</v>
      </c>
    </row>
    <row r="11" spans="1:8" ht="14.45" x14ac:dyDescent="0.35">
      <c r="A11" s="58" t="s">
        <v>21</v>
      </c>
      <c r="B11" s="58"/>
      <c r="C11" s="162" t="s">
        <v>375</v>
      </c>
      <c r="D11" s="178"/>
      <c r="E11" s="167">
        <v>0</v>
      </c>
      <c r="F11" s="167">
        <v>1999</v>
      </c>
      <c r="G11" s="171">
        <f t="shared" ref="G11:G15" si="0">E11-F11</f>
        <v>-1999</v>
      </c>
      <c r="H11" s="159">
        <v>0</v>
      </c>
    </row>
    <row r="12" spans="1:8" ht="14.45" x14ac:dyDescent="0.35">
      <c r="A12" s="58" t="s">
        <v>41</v>
      </c>
      <c r="B12" s="58"/>
      <c r="C12" s="162" t="s">
        <v>381</v>
      </c>
      <c r="D12" s="178">
        <v>1</v>
      </c>
      <c r="E12" s="167">
        <v>2935000</v>
      </c>
      <c r="F12" s="167">
        <v>569447</v>
      </c>
      <c r="G12" s="171">
        <f t="shared" si="0"/>
        <v>2365553</v>
      </c>
      <c r="H12" s="159">
        <f t="shared" ref="H12:H15" si="1">(E12/F12)-1</f>
        <v>4.1541232107641273</v>
      </c>
    </row>
    <row r="13" spans="1:8" ht="14.45" x14ac:dyDescent="0.35">
      <c r="A13" s="6" t="s">
        <v>17</v>
      </c>
      <c r="B13" s="6"/>
      <c r="C13" s="161" t="s">
        <v>411</v>
      </c>
      <c r="D13" s="177"/>
      <c r="E13" s="167">
        <v>688115</v>
      </c>
      <c r="F13" s="167">
        <v>832283</v>
      </c>
      <c r="G13" s="171">
        <f t="shared" si="0"/>
        <v>-144168</v>
      </c>
      <c r="H13" s="159">
        <f t="shared" si="1"/>
        <v>-0.17321992639522854</v>
      </c>
    </row>
    <row r="14" spans="1:8" ht="14.45" x14ac:dyDescent="0.35">
      <c r="A14" s="8" t="s">
        <v>17</v>
      </c>
      <c r="B14" s="8"/>
      <c r="C14" s="162" t="s">
        <v>412</v>
      </c>
      <c r="D14" s="178">
        <v>2</v>
      </c>
      <c r="E14" s="167">
        <v>688115</v>
      </c>
      <c r="F14" s="167">
        <v>832283</v>
      </c>
      <c r="G14" s="171">
        <f t="shared" si="0"/>
        <v>-144168</v>
      </c>
      <c r="H14" s="159">
        <f t="shared" si="1"/>
        <v>-0.17321992639522854</v>
      </c>
    </row>
    <row r="15" spans="1:8" ht="14.45" x14ac:dyDescent="0.35">
      <c r="A15" s="6" t="s">
        <v>17</v>
      </c>
      <c r="B15" s="6"/>
      <c r="C15" s="161" t="s">
        <v>427</v>
      </c>
      <c r="D15" s="177"/>
      <c r="E15" s="166">
        <f>E10+E13</f>
        <v>3623115</v>
      </c>
      <c r="F15" s="166">
        <f>F10+F13</f>
        <v>1403729</v>
      </c>
      <c r="G15" s="171">
        <f t="shared" si="0"/>
        <v>2219386</v>
      </c>
      <c r="H15" s="159">
        <f t="shared" si="1"/>
        <v>1.5810644362266504</v>
      </c>
    </row>
    <row r="16" spans="1:8" ht="14.45" x14ac:dyDescent="0.35">
      <c r="A16" s="6" t="s">
        <v>17</v>
      </c>
      <c r="B16" s="6"/>
      <c r="C16" s="161" t="s">
        <v>17</v>
      </c>
      <c r="D16" s="177"/>
      <c r="E16" s="168"/>
      <c r="F16" s="168"/>
      <c r="G16" s="172"/>
      <c r="H16" s="172"/>
    </row>
    <row r="17" spans="1:8" ht="14.45" x14ac:dyDescent="0.35">
      <c r="A17" s="6" t="s">
        <v>17</v>
      </c>
      <c r="B17" s="6"/>
      <c r="C17" s="161" t="s">
        <v>428</v>
      </c>
      <c r="D17" s="177"/>
      <c r="E17" s="168"/>
      <c r="F17" s="168"/>
      <c r="G17" s="172"/>
      <c r="H17" s="172"/>
    </row>
    <row r="18" spans="1:8" ht="14.45" x14ac:dyDescent="0.35">
      <c r="A18" s="6" t="s">
        <v>17</v>
      </c>
      <c r="B18" s="6"/>
      <c r="C18" s="161" t="s">
        <v>429</v>
      </c>
      <c r="D18" s="177"/>
      <c r="E18" s="166">
        <v>1900000</v>
      </c>
      <c r="F18" s="166">
        <v>417685</v>
      </c>
      <c r="G18" s="171">
        <f>E18-F18</f>
        <v>1482315</v>
      </c>
      <c r="H18" s="159">
        <f t="shared" ref="H18" si="2">(E18/F18)-1</f>
        <v>3.548882531094006</v>
      </c>
    </row>
    <row r="19" spans="1:8" ht="14.45" x14ac:dyDescent="0.35">
      <c r="A19" s="58" t="s">
        <v>144</v>
      </c>
      <c r="B19" s="58"/>
      <c r="C19" s="162" t="s">
        <v>433</v>
      </c>
      <c r="D19" s="178">
        <v>3</v>
      </c>
      <c r="E19" s="167">
        <v>1900000</v>
      </c>
      <c r="F19" s="167">
        <v>417685</v>
      </c>
      <c r="G19" s="171">
        <f t="shared" ref="G19:G20" si="3">E19-F19</f>
        <v>1482315</v>
      </c>
      <c r="H19" s="159">
        <f t="shared" ref="H19:H20" si="4">(E19/F19)-1</f>
        <v>3.548882531094006</v>
      </c>
    </row>
    <row r="20" spans="1:8" ht="14.45" x14ac:dyDescent="0.35">
      <c r="A20" s="6" t="s">
        <v>17</v>
      </c>
      <c r="B20" s="6"/>
      <c r="C20" s="161" t="s">
        <v>445</v>
      </c>
      <c r="D20" s="177"/>
      <c r="E20" s="166">
        <f>E18</f>
        <v>1900000</v>
      </c>
      <c r="F20" s="166">
        <f>F18</f>
        <v>417685</v>
      </c>
      <c r="G20" s="171">
        <f t="shared" si="3"/>
        <v>1482315</v>
      </c>
      <c r="H20" s="159">
        <f t="shared" si="4"/>
        <v>3.548882531094006</v>
      </c>
    </row>
    <row r="21" spans="1:8" ht="14.45" x14ac:dyDescent="0.35">
      <c r="A21" s="6" t="s">
        <v>17</v>
      </c>
      <c r="B21" s="6"/>
      <c r="C21" s="161" t="s">
        <v>17</v>
      </c>
      <c r="D21" s="177"/>
      <c r="E21" s="168"/>
      <c r="F21" s="168"/>
      <c r="G21" s="172"/>
      <c r="H21" s="172"/>
    </row>
    <row r="22" spans="1:8" ht="14.45" x14ac:dyDescent="0.35">
      <c r="A22" s="6" t="s">
        <v>17</v>
      </c>
      <c r="B22" s="6"/>
      <c r="C22" s="161" t="s">
        <v>324</v>
      </c>
      <c r="D22" s="177"/>
      <c r="E22" s="168"/>
      <c r="F22" s="168"/>
      <c r="G22" s="172"/>
      <c r="H22" s="172"/>
    </row>
    <row r="23" spans="1:8" ht="14.45" x14ac:dyDescent="0.35">
      <c r="A23" s="6" t="s">
        <v>17</v>
      </c>
      <c r="B23" s="6"/>
      <c r="C23" s="161" t="s">
        <v>446</v>
      </c>
      <c r="D23" s="177">
        <v>4</v>
      </c>
      <c r="E23" s="166">
        <v>572000</v>
      </c>
      <c r="F23" s="166">
        <v>572000</v>
      </c>
      <c r="G23" s="171">
        <f t="shared" ref="G23:G27" si="5">E23-F23</f>
        <v>0</v>
      </c>
      <c r="H23" s="159">
        <f t="shared" ref="H23:H27" si="6">(E23/F23)-1</f>
        <v>0</v>
      </c>
    </row>
    <row r="24" spans="1:8" ht="14.45" x14ac:dyDescent="0.35">
      <c r="A24" s="6" t="s">
        <v>17</v>
      </c>
      <c r="B24" s="6"/>
      <c r="C24" s="161" t="s">
        <v>454</v>
      </c>
      <c r="D24" s="177">
        <v>5</v>
      </c>
      <c r="E24" s="166">
        <v>1151115</v>
      </c>
      <c r="F24" s="166">
        <v>414044</v>
      </c>
      <c r="G24" s="171">
        <f t="shared" si="5"/>
        <v>737071</v>
      </c>
      <c r="H24" s="159">
        <f t="shared" si="6"/>
        <v>1.7801755368994598</v>
      </c>
    </row>
    <row r="25" spans="1:8" ht="14.45" x14ac:dyDescent="0.35">
      <c r="A25" s="6" t="s">
        <v>17</v>
      </c>
      <c r="B25" s="6"/>
      <c r="C25" s="161" t="s">
        <v>462</v>
      </c>
      <c r="D25" s="177"/>
      <c r="E25" s="166">
        <f>E23+E24</f>
        <v>1723115</v>
      </c>
      <c r="F25" s="166">
        <f>F23+F24</f>
        <v>986044</v>
      </c>
      <c r="G25" s="171">
        <f t="shared" si="5"/>
        <v>737071</v>
      </c>
      <c r="H25" s="159">
        <f t="shared" si="6"/>
        <v>0.7475031540174677</v>
      </c>
    </row>
    <row r="26" spans="1:8" ht="14.45" x14ac:dyDescent="0.35">
      <c r="A26" s="6" t="s">
        <v>17</v>
      </c>
      <c r="B26" s="6"/>
      <c r="C26" s="161" t="s">
        <v>17</v>
      </c>
      <c r="D26" s="177"/>
      <c r="E26" s="168"/>
      <c r="F26" s="168"/>
      <c r="G26" s="173"/>
      <c r="H26" s="173"/>
    </row>
    <row r="27" spans="1:8" ht="14.45" x14ac:dyDescent="0.35">
      <c r="A27" s="6" t="s">
        <v>17</v>
      </c>
      <c r="B27" s="6"/>
      <c r="C27" s="163" t="s">
        <v>463</v>
      </c>
      <c r="D27" s="179"/>
      <c r="E27" s="169">
        <f>E20+E25</f>
        <v>3623115</v>
      </c>
      <c r="F27" s="169">
        <f>F20+F25</f>
        <v>1403729</v>
      </c>
      <c r="G27" s="174">
        <f t="shared" si="5"/>
        <v>2219386</v>
      </c>
      <c r="H27" s="175">
        <f t="shared" si="6"/>
        <v>1.5810644362266504</v>
      </c>
    </row>
    <row r="28" spans="1:8" ht="14.45" x14ac:dyDescent="0.35">
      <c r="A28" s="6" t="s">
        <v>17</v>
      </c>
      <c r="B28" s="6"/>
      <c r="C28" s="6" t="s">
        <v>17</v>
      </c>
      <c r="D28" s="84"/>
      <c r="E28" s="158"/>
      <c r="F28" s="158"/>
    </row>
  </sheetData>
  <mergeCells count="6">
    <mergeCell ref="A7:H7"/>
    <mergeCell ref="A2:H2"/>
    <mergeCell ref="A3:H3"/>
    <mergeCell ref="A4:H4"/>
    <mergeCell ref="A5:H5"/>
    <mergeCell ref="A6:H6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outlinePr summaryBelow="0" summaryRight="0"/>
  </sheetPr>
  <dimension ref="A1:G52"/>
  <sheetViews>
    <sheetView topLeftCell="B32" workbookViewId="0">
      <selection activeCell="J43" sqref="J43"/>
    </sheetView>
  </sheetViews>
  <sheetFormatPr baseColWidth="10" defaultColWidth="8.7109375" defaultRowHeight="15" outlineLevelRow="2" x14ac:dyDescent="0.25"/>
  <cols>
    <col min="1" max="1" width="8.85546875" style="144" hidden="1" customWidth="1"/>
    <col min="2" max="2" width="8.85546875" style="144" customWidth="1"/>
    <col min="3" max="3" width="47.140625" style="144" customWidth="1"/>
    <col min="4" max="5" width="18.5703125" style="66" customWidth="1"/>
    <col min="6" max="6" width="18.5703125" style="144" customWidth="1"/>
    <col min="7" max="7" width="13.5703125" style="144" customWidth="1"/>
    <col min="8" max="16384" width="8.7109375" style="144"/>
  </cols>
  <sheetData>
    <row r="1" spans="1:7" x14ac:dyDescent="0.25">
      <c r="A1" s="203" t="s">
        <v>326</v>
      </c>
      <c r="B1" s="203"/>
      <c r="C1" s="203"/>
      <c r="D1" s="203"/>
      <c r="E1" s="203"/>
      <c r="F1" s="203"/>
      <c r="G1" s="203"/>
    </row>
    <row r="2" spans="1:7" x14ac:dyDescent="0.25">
      <c r="A2" s="203" t="s">
        <v>551</v>
      </c>
      <c r="B2" s="203"/>
      <c r="C2" s="203"/>
      <c r="D2" s="203"/>
      <c r="E2" s="203"/>
      <c r="F2" s="203"/>
      <c r="G2" s="203"/>
    </row>
    <row r="3" spans="1:7" x14ac:dyDescent="0.25">
      <c r="A3" s="203" t="s">
        <v>328</v>
      </c>
      <c r="B3" s="203"/>
      <c r="C3" s="203"/>
      <c r="D3" s="203"/>
      <c r="E3" s="203"/>
      <c r="F3" s="203"/>
      <c r="G3" s="203"/>
    </row>
    <row r="4" spans="1:7" x14ac:dyDescent="0.25">
      <c r="A4" s="203" t="s">
        <v>368</v>
      </c>
      <c r="B4" s="203"/>
      <c r="C4" s="203"/>
      <c r="D4" s="203"/>
      <c r="E4" s="203"/>
      <c r="F4" s="203"/>
      <c r="G4" s="203"/>
    </row>
    <row r="5" spans="1:7" x14ac:dyDescent="0.25">
      <c r="A5" s="203" t="s">
        <v>369</v>
      </c>
      <c r="B5" s="203"/>
      <c r="C5" s="203"/>
      <c r="D5" s="203"/>
      <c r="E5" s="203"/>
      <c r="F5" s="203"/>
      <c r="G5" s="203"/>
    </row>
    <row r="6" spans="1:7" x14ac:dyDescent="0.25">
      <c r="A6" s="202" t="s">
        <v>17</v>
      </c>
      <c r="B6" s="202"/>
      <c r="C6" s="202"/>
      <c r="D6" s="202"/>
      <c r="E6" s="202"/>
      <c r="F6" s="202"/>
      <c r="G6" s="202"/>
    </row>
    <row r="7" spans="1:7" x14ac:dyDescent="0.25">
      <c r="A7" s="19" t="s">
        <v>7</v>
      </c>
      <c r="B7" s="19"/>
      <c r="C7" s="19" t="s">
        <v>8</v>
      </c>
      <c r="D7" s="65" t="s">
        <v>370</v>
      </c>
      <c r="E7" s="65" t="s">
        <v>372</v>
      </c>
      <c r="F7" s="19" t="s">
        <v>334</v>
      </c>
      <c r="G7" s="19" t="s">
        <v>335</v>
      </c>
    </row>
    <row r="8" spans="1:7" x14ac:dyDescent="0.25">
      <c r="A8" s="6" t="s">
        <v>17</v>
      </c>
      <c r="B8" s="6"/>
      <c r="C8" s="6" t="s">
        <v>373</v>
      </c>
    </row>
    <row r="9" spans="1:7" x14ac:dyDescent="0.25">
      <c r="A9" s="6" t="s">
        <v>17</v>
      </c>
      <c r="B9" s="6"/>
      <c r="C9" s="6" t="s">
        <v>374</v>
      </c>
      <c r="D9" s="67">
        <f>D10+D12</f>
        <v>2935000</v>
      </c>
      <c r="E9" s="67">
        <f>E10+E12</f>
        <v>473359</v>
      </c>
      <c r="F9" s="156">
        <f>D9-E9</f>
        <v>2461641</v>
      </c>
      <c r="G9" s="157">
        <f>(D9/E9)-1</f>
        <v>5.2003680082136388</v>
      </c>
    </row>
    <row r="10" spans="1:7" x14ac:dyDescent="0.25">
      <c r="A10" s="58" t="s">
        <v>21</v>
      </c>
      <c r="B10" s="58"/>
      <c r="C10" s="58" t="s">
        <v>375</v>
      </c>
      <c r="D10" s="148">
        <v>0</v>
      </c>
      <c r="E10" s="148">
        <v>1999</v>
      </c>
      <c r="F10" s="156">
        <f t="shared" ref="F10:F34" si="0">D10-E10</f>
        <v>-1999</v>
      </c>
      <c r="G10" s="157">
        <v>0</v>
      </c>
    </row>
    <row r="11" spans="1:7" x14ac:dyDescent="0.25">
      <c r="A11" s="58"/>
      <c r="B11" s="58"/>
      <c r="C11" s="205" t="s">
        <v>379</v>
      </c>
      <c r="D11" s="206"/>
      <c r="E11" s="206">
        <v>1999</v>
      </c>
      <c r="F11" s="207">
        <f t="shared" ref="F11" si="1">D11-E11</f>
        <v>-1999</v>
      </c>
      <c r="G11" s="159">
        <v>0</v>
      </c>
    </row>
    <row r="12" spans="1:7" x14ac:dyDescent="0.25">
      <c r="A12" s="58" t="s">
        <v>41</v>
      </c>
      <c r="B12" s="58"/>
      <c r="C12" s="58" t="s">
        <v>381</v>
      </c>
      <c r="D12" s="148">
        <f>D19+D15</f>
        <v>2935000</v>
      </c>
      <c r="E12" s="148">
        <f>E16</f>
        <v>471360</v>
      </c>
      <c r="F12" s="156">
        <f t="shared" si="0"/>
        <v>2463640</v>
      </c>
      <c r="G12" s="157">
        <f t="shared" ref="G12:G34" si="2">(D12/E12)-1</f>
        <v>5.2266632722335373</v>
      </c>
    </row>
    <row r="13" spans="1:7" x14ac:dyDescent="0.25">
      <c r="A13" s="58"/>
      <c r="B13" s="58"/>
      <c r="C13" s="58"/>
      <c r="D13" s="148"/>
      <c r="E13" s="148"/>
      <c r="F13" s="156"/>
      <c r="G13" s="157"/>
    </row>
    <row r="14" spans="1:7" x14ac:dyDescent="0.25">
      <c r="A14" s="58"/>
      <c r="B14" s="58"/>
      <c r="C14" s="58"/>
      <c r="D14" s="148"/>
      <c r="E14" s="148"/>
      <c r="F14" s="156"/>
      <c r="G14" s="157"/>
    </row>
    <row r="15" spans="1:7" outlineLevel="2" collapsed="1" x14ac:dyDescent="0.25">
      <c r="A15" s="8">
        <v>1370</v>
      </c>
      <c r="B15" s="8"/>
      <c r="C15" s="8" t="s">
        <v>549</v>
      </c>
      <c r="D15" s="148">
        <v>1550000</v>
      </c>
      <c r="E15" s="69">
        <v>0</v>
      </c>
      <c r="F15" s="156">
        <f t="shared" si="0"/>
        <v>1550000</v>
      </c>
      <c r="G15" s="157">
        <v>1</v>
      </c>
    </row>
    <row r="16" spans="1:7" x14ac:dyDescent="0.25">
      <c r="A16" s="8" t="s">
        <v>17</v>
      </c>
      <c r="B16" s="8"/>
      <c r="C16" s="58" t="s">
        <v>388</v>
      </c>
      <c r="D16" s="148">
        <v>0</v>
      </c>
      <c r="E16" s="148">
        <f>E17+E19</f>
        <v>471360</v>
      </c>
      <c r="F16" s="156">
        <f t="shared" si="0"/>
        <v>-471360</v>
      </c>
      <c r="G16" s="157">
        <v>0</v>
      </c>
    </row>
    <row r="17" spans="1:7" outlineLevel="1" x14ac:dyDescent="0.25">
      <c r="A17" s="8" t="s">
        <v>17</v>
      </c>
      <c r="B17" s="8"/>
      <c r="C17" s="58"/>
      <c r="D17" s="148"/>
      <c r="E17" s="148"/>
      <c r="F17" s="156"/>
      <c r="G17" s="157"/>
    </row>
    <row r="18" spans="1:7" outlineLevel="2" collapsed="1" x14ac:dyDescent="0.25">
      <c r="A18" s="8" t="s">
        <v>17</v>
      </c>
      <c r="B18" s="8"/>
    </row>
    <row r="19" spans="1:7" x14ac:dyDescent="0.25">
      <c r="A19" s="8" t="s">
        <v>17</v>
      </c>
      <c r="B19" s="8">
        <v>1350</v>
      </c>
      <c r="C19" s="58" t="s">
        <v>558</v>
      </c>
      <c r="D19" s="148">
        <f>D20+D24</f>
        <v>1385000</v>
      </c>
      <c r="E19" s="148">
        <f>E20</f>
        <v>471360</v>
      </c>
      <c r="F19" s="156">
        <f t="shared" si="0"/>
        <v>913640</v>
      </c>
      <c r="G19" s="157">
        <f t="shared" si="2"/>
        <v>1.938306177868296</v>
      </c>
    </row>
    <row r="20" spans="1:7" outlineLevel="1" x14ac:dyDescent="0.25">
      <c r="A20" s="8">
        <v>1350</v>
      </c>
      <c r="B20" s="8"/>
      <c r="C20" s="58" t="s">
        <v>558</v>
      </c>
      <c r="D20" s="148">
        <f>D21+D22+D23</f>
        <v>1100000</v>
      </c>
      <c r="E20" s="148">
        <f>E21+E22</f>
        <v>471360</v>
      </c>
      <c r="F20" s="156">
        <f t="shared" si="0"/>
        <v>628640</v>
      </c>
      <c r="G20" s="208">
        <f t="shared" si="2"/>
        <v>1.3336727766463001</v>
      </c>
    </row>
    <row r="21" spans="1:7" outlineLevel="2" collapsed="1" x14ac:dyDescent="0.25">
      <c r="A21" s="8">
        <v>13501003</v>
      </c>
      <c r="B21" s="8"/>
      <c r="C21" s="8" t="s">
        <v>400</v>
      </c>
      <c r="D21" s="69">
        <v>0</v>
      </c>
      <c r="E21" s="69">
        <v>70000</v>
      </c>
      <c r="F21" s="156">
        <f t="shared" si="0"/>
        <v>-70000</v>
      </c>
      <c r="G21" s="157">
        <v>0</v>
      </c>
    </row>
    <row r="22" spans="1:7" outlineLevel="2" collapsed="1" x14ac:dyDescent="0.25">
      <c r="A22" s="8">
        <v>13501004</v>
      </c>
      <c r="B22" s="8"/>
      <c r="C22" s="8" t="s">
        <v>401</v>
      </c>
      <c r="D22" s="69">
        <v>0</v>
      </c>
      <c r="E22" s="69">
        <v>401360</v>
      </c>
      <c r="F22" s="156">
        <f t="shared" si="0"/>
        <v>-401360</v>
      </c>
      <c r="G22" s="157">
        <v>0</v>
      </c>
    </row>
    <row r="23" spans="1:7" outlineLevel="2" collapsed="1" x14ac:dyDescent="0.25">
      <c r="A23" s="8">
        <v>13501006</v>
      </c>
      <c r="B23" s="8"/>
      <c r="C23" s="8" t="s">
        <v>403</v>
      </c>
      <c r="D23" s="69">
        <v>1100000</v>
      </c>
      <c r="E23" s="69">
        <v>0</v>
      </c>
      <c r="F23" s="156">
        <f t="shared" si="0"/>
        <v>1100000</v>
      </c>
      <c r="G23" s="157">
        <v>1</v>
      </c>
    </row>
    <row r="24" spans="1:7" outlineLevel="2" x14ac:dyDescent="0.25">
      <c r="A24" s="8">
        <v>1355</v>
      </c>
      <c r="B24" s="8">
        <v>1355</v>
      </c>
      <c r="C24" s="58" t="s">
        <v>505</v>
      </c>
      <c r="D24" s="148">
        <f>D25+D26</f>
        <v>285000</v>
      </c>
      <c r="E24" s="148">
        <f>E25+E26</f>
        <v>98087</v>
      </c>
      <c r="F24" s="156">
        <f t="shared" si="0"/>
        <v>186913</v>
      </c>
      <c r="G24" s="208">
        <v>1</v>
      </c>
    </row>
    <row r="25" spans="1:7" outlineLevel="2" x14ac:dyDescent="0.25">
      <c r="A25" s="8"/>
      <c r="B25" s="8"/>
      <c r="C25" s="8" t="s">
        <v>392</v>
      </c>
      <c r="D25" s="69">
        <v>0</v>
      </c>
      <c r="E25" s="69">
        <v>98087</v>
      </c>
      <c r="F25" s="156">
        <f>D25-E25</f>
        <v>-98087</v>
      </c>
      <c r="G25" s="157">
        <v>0</v>
      </c>
    </row>
    <row r="26" spans="1:7" outlineLevel="1" collapsed="1" x14ac:dyDescent="0.25">
      <c r="A26" s="8">
        <v>135517</v>
      </c>
      <c r="B26" s="8"/>
      <c r="C26" s="8" t="s">
        <v>404</v>
      </c>
      <c r="D26" s="69">
        <v>285000</v>
      </c>
      <c r="E26" s="69">
        <v>0</v>
      </c>
      <c r="F26" s="156">
        <f t="shared" si="0"/>
        <v>285000</v>
      </c>
      <c r="G26" s="157">
        <v>1</v>
      </c>
    </row>
    <row r="27" spans="1:7" x14ac:dyDescent="0.25">
      <c r="A27" s="6" t="s">
        <v>17</v>
      </c>
      <c r="B27" s="6"/>
      <c r="C27" s="6" t="s">
        <v>411</v>
      </c>
      <c r="D27" s="148">
        <f>D28+D31</f>
        <v>688115</v>
      </c>
      <c r="E27" s="148">
        <f>E28+E31</f>
        <v>832283</v>
      </c>
      <c r="F27" s="156">
        <f t="shared" si="0"/>
        <v>-144168</v>
      </c>
      <c r="G27" s="157">
        <f t="shared" si="2"/>
        <v>-0.17321992639522854</v>
      </c>
    </row>
    <row r="28" spans="1:7" x14ac:dyDescent="0.25">
      <c r="A28" s="8" t="s">
        <v>17</v>
      </c>
      <c r="B28" s="8"/>
      <c r="C28" s="58" t="s">
        <v>412</v>
      </c>
      <c r="D28" s="148">
        <f>SUM(D29:D30)</f>
        <v>832483</v>
      </c>
      <c r="E28" s="148">
        <f>SUM(E29:E30)</f>
        <v>1009675</v>
      </c>
      <c r="F28" s="156">
        <f t="shared" si="0"/>
        <v>-177192</v>
      </c>
      <c r="G28" s="157">
        <f t="shared" si="2"/>
        <v>-0.17549409463441201</v>
      </c>
    </row>
    <row r="29" spans="1:7" outlineLevel="1" collapsed="1" x14ac:dyDescent="0.25">
      <c r="A29" s="8" t="s">
        <v>17</v>
      </c>
      <c r="B29" s="8"/>
      <c r="C29" s="8" t="s">
        <v>416</v>
      </c>
      <c r="D29" s="69">
        <v>220887</v>
      </c>
      <c r="E29" s="69">
        <v>245430</v>
      </c>
      <c r="F29" s="156">
        <f t="shared" si="0"/>
        <v>-24543</v>
      </c>
      <c r="G29" s="157">
        <f t="shared" si="2"/>
        <v>-9.9999999999999978E-2</v>
      </c>
    </row>
    <row r="30" spans="1:7" outlineLevel="1" collapsed="1" x14ac:dyDescent="0.25">
      <c r="A30" s="8" t="s">
        <v>17</v>
      </c>
      <c r="B30" s="8"/>
      <c r="C30" s="8" t="s">
        <v>417</v>
      </c>
      <c r="D30" s="69">
        <v>611596</v>
      </c>
      <c r="E30" s="69">
        <f>164245+600000</f>
        <v>764245</v>
      </c>
      <c r="F30" s="156">
        <f t="shared" si="0"/>
        <v>-152649</v>
      </c>
      <c r="G30" s="157">
        <f t="shared" si="2"/>
        <v>-0.19973830381618463</v>
      </c>
    </row>
    <row r="31" spans="1:7" x14ac:dyDescent="0.25">
      <c r="A31" s="8" t="s">
        <v>17</v>
      </c>
      <c r="B31" s="8"/>
      <c r="C31" s="58" t="s">
        <v>419</v>
      </c>
      <c r="D31" s="69">
        <f>SUM(D32:D33)</f>
        <v>-144368</v>
      </c>
      <c r="E31" s="69">
        <f>SUM(E32:E33)</f>
        <v>-177392</v>
      </c>
      <c r="F31" s="156">
        <f t="shared" si="0"/>
        <v>33024</v>
      </c>
      <c r="G31" s="157">
        <f t="shared" si="2"/>
        <v>-0.18616397582754574</v>
      </c>
    </row>
    <row r="32" spans="1:7" outlineLevel="1" collapsed="1" x14ac:dyDescent="0.25">
      <c r="A32" s="8" t="s">
        <v>17</v>
      </c>
      <c r="B32" s="8"/>
      <c r="C32" s="8" t="s">
        <v>422</v>
      </c>
      <c r="D32" s="69">
        <v>-22089</v>
      </c>
      <c r="E32" s="69">
        <v>-24543</v>
      </c>
      <c r="F32" s="156">
        <f t="shared" si="0"/>
        <v>2454</v>
      </c>
      <c r="G32" s="157">
        <f t="shared" si="2"/>
        <v>-9.9987776555433339E-2</v>
      </c>
    </row>
    <row r="33" spans="1:7" outlineLevel="1" collapsed="1" x14ac:dyDescent="0.25">
      <c r="A33" s="8" t="s">
        <v>17</v>
      </c>
      <c r="B33" s="8"/>
      <c r="C33" s="8" t="s">
        <v>423</v>
      </c>
      <c r="D33" s="69">
        <v>-122279</v>
      </c>
      <c r="E33" s="69">
        <v>-152849</v>
      </c>
      <c r="F33" s="156">
        <f t="shared" si="0"/>
        <v>30570</v>
      </c>
      <c r="G33" s="157">
        <f t="shared" si="2"/>
        <v>-0.20000130848091913</v>
      </c>
    </row>
    <row r="34" spans="1:7" ht="18.75" x14ac:dyDescent="0.3">
      <c r="A34" s="6" t="s">
        <v>17</v>
      </c>
      <c r="B34" s="6"/>
      <c r="C34" s="6" t="s">
        <v>427</v>
      </c>
      <c r="D34" s="86">
        <f>D9+D27</f>
        <v>3623115</v>
      </c>
      <c r="E34" s="86">
        <f>E9+E27</f>
        <v>1305642</v>
      </c>
      <c r="F34" s="156">
        <f t="shared" si="0"/>
        <v>2317473</v>
      </c>
      <c r="G34" s="157">
        <f t="shared" si="2"/>
        <v>1.7749681765752019</v>
      </c>
    </row>
    <row r="35" spans="1:7" x14ac:dyDescent="0.25">
      <c r="A35" s="6" t="s">
        <v>17</v>
      </c>
      <c r="B35" s="6"/>
      <c r="C35" s="6" t="s">
        <v>17</v>
      </c>
      <c r="E35" s="73"/>
    </row>
    <row r="36" spans="1:7" x14ac:dyDescent="0.25">
      <c r="A36" s="6" t="s">
        <v>17</v>
      </c>
      <c r="B36" s="6"/>
      <c r="C36" s="6" t="s">
        <v>428</v>
      </c>
      <c r="E36" s="73"/>
    </row>
    <row r="37" spans="1:7" x14ac:dyDescent="0.25">
      <c r="A37" s="6" t="s">
        <v>17</v>
      </c>
      <c r="B37" s="6"/>
      <c r="C37" s="6" t="s">
        <v>429</v>
      </c>
      <c r="D37" s="70">
        <f t="shared" ref="D37:E39" si="3">D38</f>
        <v>1900000</v>
      </c>
      <c r="E37" s="67">
        <f t="shared" si="3"/>
        <v>417685</v>
      </c>
      <c r="F37" s="156">
        <f>D37-E37</f>
        <v>1482315</v>
      </c>
      <c r="G37" s="157">
        <f t="shared" ref="G37:G41" si="4">(D37/E37)-1</f>
        <v>3.548882531094006</v>
      </c>
    </row>
    <row r="38" spans="1:7" x14ac:dyDescent="0.25">
      <c r="A38" s="58" t="s">
        <v>144</v>
      </c>
      <c r="B38" s="58"/>
      <c r="C38" s="58" t="s">
        <v>433</v>
      </c>
      <c r="D38" s="72">
        <f t="shared" si="3"/>
        <v>1900000</v>
      </c>
      <c r="E38" s="148">
        <f t="shared" si="3"/>
        <v>417685</v>
      </c>
      <c r="F38" s="156">
        <f t="shared" ref="F38:F41" si="5">D38-E38</f>
        <v>1482315</v>
      </c>
      <c r="G38" s="157">
        <f t="shared" si="4"/>
        <v>3.548882531094006</v>
      </c>
    </row>
    <row r="39" spans="1:7" outlineLevel="1" x14ac:dyDescent="0.25">
      <c r="A39" s="58">
        <v>2408</v>
      </c>
      <c r="B39" s="58"/>
      <c r="C39" s="58" t="s">
        <v>434</v>
      </c>
      <c r="D39" s="72">
        <f t="shared" si="3"/>
        <v>1900000</v>
      </c>
      <c r="E39" s="148">
        <f t="shared" si="3"/>
        <v>417685</v>
      </c>
      <c r="F39" s="156">
        <f t="shared" si="5"/>
        <v>1482315</v>
      </c>
      <c r="G39" s="157">
        <f t="shared" si="4"/>
        <v>3.548882531094006</v>
      </c>
    </row>
    <row r="40" spans="1:7" outlineLevel="2" collapsed="1" x14ac:dyDescent="0.25">
      <c r="A40" s="8" t="s">
        <v>17</v>
      </c>
      <c r="B40" s="8"/>
      <c r="C40" s="8" t="s">
        <v>435</v>
      </c>
      <c r="D40" s="71">
        <f>1596000+1900000-1596000</f>
        <v>1900000</v>
      </c>
      <c r="E40" s="69">
        <v>417685</v>
      </c>
      <c r="F40" s="156">
        <f t="shared" si="5"/>
        <v>1482315</v>
      </c>
      <c r="G40" s="157">
        <f t="shared" si="4"/>
        <v>3.548882531094006</v>
      </c>
    </row>
    <row r="41" spans="1:7" ht="18.75" x14ac:dyDescent="0.3">
      <c r="A41" s="6" t="s">
        <v>17</v>
      </c>
      <c r="B41" s="6"/>
      <c r="C41" s="6" t="s">
        <v>445</v>
      </c>
      <c r="D41" s="86">
        <f>D37</f>
        <v>1900000</v>
      </c>
      <c r="E41" s="86">
        <f>E37</f>
        <v>417685</v>
      </c>
      <c r="F41" s="156">
        <f t="shared" si="5"/>
        <v>1482315</v>
      </c>
      <c r="G41" s="157">
        <f t="shared" si="4"/>
        <v>3.548882531094006</v>
      </c>
    </row>
    <row r="42" spans="1:7" x14ac:dyDescent="0.25">
      <c r="A42" s="6" t="s">
        <v>17</v>
      </c>
      <c r="B42" s="6"/>
      <c r="C42" s="6" t="s">
        <v>17</v>
      </c>
      <c r="E42" s="73"/>
    </row>
    <row r="43" spans="1:7" x14ac:dyDescent="0.25">
      <c r="A43" s="6" t="s">
        <v>17</v>
      </c>
      <c r="B43" s="6"/>
      <c r="C43" s="6" t="s">
        <v>324</v>
      </c>
      <c r="E43" s="73"/>
    </row>
    <row r="44" spans="1:7" x14ac:dyDescent="0.25">
      <c r="A44" s="6" t="s">
        <v>17</v>
      </c>
      <c r="B44" s="6"/>
      <c r="C44" s="6" t="s">
        <v>446</v>
      </c>
      <c r="D44" s="67">
        <f>D45</f>
        <v>572000</v>
      </c>
      <c r="E44" s="67">
        <v>572000</v>
      </c>
      <c r="F44" s="156">
        <f t="shared" ref="F44:F51" si="6">D44-E44</f>
        <v>0</v>
      </c>
      <c r="G44" s="157">
        <f t="shared" ref="G44:G51" si="7">(D44/E44)-1</f>
        <v>0</v>
      </c>
    </row>
    <row r="45" spans="1:7" x14ac:dyDescent="0.25">
      <c r="A45" s="8" t="s">
        <v>17</v>
      </c>
      <c r="B45" s="8"/>
      <c r="C45" s="8" t="s">
        <v>447</v>
      </c>
      <c r="D45" s="69">
        <f>D46</f>
        <v>572000</v>
      </c>
      <c r="E45" s="69">
        <v>572000</v>
      </c>
      <c r="F45" s="156">
        <f t="shared" si="6"/>
        <v>0</v>
      </c>
      <c r="G45" s="157">
        <f t="shared" si="7"/>
        <v>0</v>
      </c>
    </row>
    <row r="46" spans="1:7" outlineLevel="1" x14ac:dyDescent="0.25">
      <c r="A46" s="8" t="s">
        <v>17</v>
      </c>
      <c r="B46" s="8"/>
      <c r="C46" s="8" t="s">
        <v>448</v>
      </c>
      <c r="D46" s="69">
        <v>572000</v>
      </c>
      <c r="E46" s="69">
        <v>572000</v>
      </c>
      <c r="F46" s="156">
        <f t="shared" si="6"/>
        <v>0</v>
      </c>
      <c r="G46" s="157">
        <f t="shared" si="7"/>
        <v>0</v>
      </c>
    </row>
    <row r="47" spans="1:7" x14ac:dyDescent="0.25">
      <c r="A47" s="6" t="s">
        <v>17</v>
      </c>
      <c r="B47" s="6"/>
      <c r="C47" s="6" t="s">
        <v>454</v>
      </c>
      <c r="D47" s="70">
        <f>D48</f>
        <v>1151115</v>
      </c>
      <c r="E47" s="67">
        <f>E48</f>
        <v>414044</v>
      </c>
      <c r="F47" s="156">
        <f t="shared" si="6"/>
        <v>737071</v>
      </c>
      <c r="G47" s="157">
        <f t="shared" si="7"/>
        <v>1.7801755368994598</v>
      </c>
    </row>
    <row r="48" spans="1:7" x14ac:dyDescent="0.25">
      <c r="A48" s="8" t="s">
        <v>17</v>
      </c>
      <c r="B48" s="8"/>
      <c r="C48" s="8" t="s">
        <v>455</v>
      </c>
      <c r="D48" s="71">
        <f>'resultados Integrales OK'!E20</f>
        <v>1151115</v>
      </c>
      <c r="E48" s="69">
        <v>414044</v>
      </c>
      <c r="F48" s="156">
        <f t="shared" si="6"/>
        <v>737071</v>
      </c>
      <c r="G48" s="157">
        <f t="shared" si="7"/>
        <v>1.7801755368994598</v>
      </c>
    </row>
    <row r="49" spans="1:7" ht="18.75" x14ac:dyDescent="0.3">
      <c r="A49" s="6" t="s">
        <v>17</v>
      </c>
      <c r="B49" s="6"/>
      <c r="C49" s="6" t="s">
        <v>462</v>
      </c>
      <c r="D49" s="86">
        <f>D44+D47</f>
        <v>1723115</v>
      </c>
      <c r="E49" s="86">
        <f>E44+E47</f>
        <v>986044</v>
      </c>
      <c r="F49" s="156">
        <f t="shared" si="6"/>
        <v>737071</v>
      </c>
      <c r="G49" s="157">
        <f t="shared" si="7"/>
        <v>0.7475031540174677</v>
      </c>
    </row>
    <row r="50" spans="1:7" x14ac:dyDescent="0.25">
      <c r="A50" s="6" t="s">
        <v>17</v>
      </c>
      <c r="B50" s="6"/>
      <c r="C50" s="6" t="s">
        <v>17</v>
      </c>
      <c r="F50" s="66"/>
      <c r="G50" s="66"/>
    </row>
    <row r="51" spans="1:7" ht="18.75" x14ac:dyDescent="0.3">
      <c r="A51" s="6" t="s">
        <v>17</v>
      </c>
      <c r="B51" s="6"/>
      <c r="C51" s="6" t="s">
        <v>463</v>
      </c>
      <c r="D51" s="86">
        <f>D41+D49</f>
        <v>3623115</v>
      </c>
      <c r="E51" s="86">
        <f>E41+E49</f>
        <v>1403729</v>
      </c>
      <c r="F51" s="156">
        <f t="shared" si="6"/>
        <v>2219386</v>
      </c>
      <c r="G51" s="157">
        <f t="shared" si="7"/>
        <v>1.5810644362266504</v>
      </c>
    </row>
    <row r="52" spans="1:7" x14ac:dyDescent="0.25">
      <c r="A52" s="6" t="s">
        <v>17</v>
      </c>
      <c r="B52" s="6"/>
      <c r="C52" s="6" t="s">
        <v>17</v>
      </c>
    </row>
  </sheetData>
  <mergeCells count="6">
    <mergeCell ref="A6:G6"/>
    <mergeCell ref="A1:G1"/>
    <mergeCell ref="A2:G2"/>
    <mergeCell ref="A3:G3"/>
    <mergeCell ref="A4:G4"/>
    <mergeCell ref="A5:G5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51"/>
  <sheetViews>
    <sheetView topLeftCell="A35" workbookViewId="0">
      <selection activeCell="E39" sqref="E39"/>
    </sheetView>
  </sheetViews>
  <sheetFormatPr baseColWidth="10" defaultColWidth="8.7109375" defaultRowHeight="15" outlineLevelRow="2" x14ac:dyDescent="0.25"/>
  <cols>
    <col min="1" max="1" width="8.85546875" style="144" customWidth="1"/>
    <col min="2" max="2" width="47.140625" style="144" customWidth="1"/>
    <col min="3" max="3" width="20" style="66" customWidth="1"/>
    <col min="4" max="4" width="14.85546875" style="144" customWidth="1"/>
    <col min="5" max="5" width="20" style="66" customWidth="1"/>
    <col min="6" max="6" width="17" style="144" customWidth="1"/>
    <col min="7" max="8" width="20" style="144" customWidth="1"/>
    <col min="9" max="16384" width="8.7109375" style="144"/>
  </cols>
  <sheetData>
    <row r="1" spans="1:8" x14ac:dyDescent="0.25">
      <c r="A1" s="203" t="s">
        <v>326</v>
      </c>
      <c r="B1" s="203"/>
      <c r="C1" s="203"/>
      <c r="D1" s="203"/>
      <c r="E1" s="203"/>
      <c r="F1" s="203"/>
      <c r="G1" s="203"/>
      <c r="H1" s="203"/>
    </row>
    <row r="2" spans="1:8" ht="14.45" x14ac:dyDescent="0.35">
      <c r="A2" s="203" t="s">
        <v>1</v>
      </c>
      <c r="B2" s="203"/>
      <c r="C2" s="203"/>
      <c r="D2" s="203"/>
      <c r="E2" s="203"/>
      <c r="F2" s="203"/>
      <c r="G2" s="203"/>
      <c r="H2" s="203"/>
    </row>
    <row r="3" spans="1:8" ht="14.45" x14ac:dyDescent="0.35">
      <c r="A3" s="203" t="s">
        <v>328</v>
      </c>
      <c r="B3" s="203"/>
      <c r="C3" s="203"/>
      <c r="D3" s="203"/>
      <c r="E3" s="203"/>
      <c r="F3" s="203"/>
      <c r="G3" s="203"/>
      <c r="H3" s="203"/>
    </row>
    <row r="4" spans="1:8" ht="14.45" x14ac:dyDescent="0.35">
      <c r="A4" s="203" t="s">
        <v>368</v>
      </c>
      <c r="B4" s="203"/>
      <c r="C4" s="203"/>
      <c r="D4" s="203"/>
      <c r="E4" s="203"/>
      <c r="F4" s="203"/>
      <c r="G4" s="203"/>
      <c r="H4" s="203"/>
    </row>
    <row r="5" spans="1:8" ht="14.45" x14ac:dyDescent="0.35">
      <c r="A5" s="203" t="s">
        <v>369</v>
      </c>
      <c r="B5" s="203"/>
      <c r="C5" s="203"/>
      <c r="D5" s="203"/>
      <c r="E5" s="203"/>
      <c r="F5" s="203"/>
      <c r="G5" s="203"/>
      <c r="H5" s="203"/>
    </row>
    <row r="6" spans="1:8" ht="14.45" x14ac:dyDescent="0.35">
      <c r="A6" s="202" t="s">
        <v>17</v>
      </c>
      <c r="B6" s="202"/>
      <c r="C6" s="202"/>
      <c r="D6" s="202"/>
      <c r="E6" s="202"/>
      <c r="F6" s="202"/>
      <c r="G6" s="202"/>
      <c r="H6" s="202"/>
    </row>
    <row r="7" spans="1:8" x14ac:dyDescent="0.25">
      <c r="A7" s="19" t="s">
        <v>7</v>
      </c>
      <c r="B7" s="19" t="s">
        <v>8</v>
      </c>
      <c r="C7" s="65" t="s">
        <v>370</v>
      </c>
      <c r="D7" s="19" t="s">
        <v>371</v>
      </c>
      <c r="E7" s="65" t="s">
        <v>372</v>
      </c>
      <c r="F7" s="19" t="s">
        <v>371</v>
      </c>
      <c r="G7" s="19" t="s">
        <v>334</v>
      </c>
      <c r="H7" s="19" t="s">
        <v>335</v>
      </c>
    </row>
    <row r="8" spans="1:8" ht="14.45" x14ac:dyDescent="0.35">
      <c r="A8" s="6" t="s">
        <v>17</v>
      </c>
      <c r="B8" s="6" t="s">
        <v>373</v>
      </c>
    </row>
    <row r="9" spans="1:8" ht="14.45" x14ac:dyDescent="0.35">
      <c r="A9" s="6" t="s">
        <v>17</v>
      </c>
      <c r="B9" s="6" t="s">
        <v>374</v>
      </c>
      <c r="C9" s="67">
        <f>C10+C12</f>
        <v>2935000</v>
      </c>
      <c r="D9" s="21">
        <v>94</v>
      </c>
      <c r="E9" s="67">
        <f>E10+E12</f>
        <v>571446</v>
      </c>
      <c r="F9" s="21">
        <v>0</v>
      </c>
      <c r="G9" s="20">
        <v>0</v>
      </c>
      <c r="H9" s="21">
        <v>0</v>
      </c>
    </row>
    <row r="10" spans="1:8" ht="14.45" collapsed="1" x14ac:dyDescent="0.35">
      <c r="A10" s="58" t="s">
        <v>21</v>
      </c>
      <c r="B10" s="58" t="s">
        <v>375</v>
      </c>
      <c r="C10" s="148">
        <f>C11</f>
        <v>0</v>
      </c>
      <c r="D10" s="63">
        <v>79</v>
      </c>
      <c r="E10" s="148">
        <f>E11</f>
        <v>1999</v>
      </c>
      <c r="F10" s="63">
        <v>0</v>
      </c>
      <c r="G10" s="59">
        <v>0</v>
      </c>
      <c r="H10" s="63">
        <v>0</v>
      </c>
    </row>
    <row r="11" spans="1:8" ht="14.45" hidden="1" outlineLevel="1" x14ac:dyDescent="0.35">
      <c r="A11" s="58" t="s">
        <v>30</v>
      </c>
      <c r="B11" s="58" t="s">
        <v>379</v>
      </c>
      <c r="C11" s="148">
        <v>0</v>
      </c>
      <c r="D11" s="63">
        <v>79</v>
      </c>
      <c r="E11" s="148">
        <v>1999</v>
      </c>
      <c r="F11" s="63">
        <v>0</v>
      </c>
      <c r="G11" s="59">
        <v>10557093</v>
      </c>
      <c r="H11" s="63">
        <v>0</v>
      </c>
    </row>
    <row r="12" spans="1:8" ht="14.45" x14ac:dyDescent="0.35">
      <c r="A12" s="58" t="s">
        <v>41</v>
      </c>
      <c r="B12" s="58" t="s">
        <v>381</v>
      </c>
      <c r="C12" s="148">
        <f>C17+C13</f>
        <v>2935000</v>
      </c>
      <c r="D12" s="63">
        <v>0</v>
      </c>
      <c r="E12" s="148">
        <f>E14</f>
        <v>569447</v>
      </c>
      <c r="F12" s="63">
        <v>0</v>
      </c>
      <c r="G12" s="59">
        <v>0</v>
      </c>
      <c r="H12" s="63">
        <v>0</v>
      </c>
    </row>
    <row r="13" spans="1:8" ht="14.45" outlineLevel="2" collapsed="1" x14ac:dyDescent="0.35">
      <c r="A13" s="8">
        <v>1370</v>
      </c>
      <c r="B13" s="8" t="s">
        <v>549</v>
      </c>
      <c r="C13" s="148">
        <v>1550000</v>
      </c>
      <c r="D13" s="23">
        <v>0</v>
      </c>
      <c r="E13" s="69">
        <v>0</v>
      </c>
      <c r="F13" s="23">
        <v>0</v>
      </c>
      <c r="G13" s="22">
        <v>0</v>
      </c>
      <c r="H13" s="23">
        <v>0</v>
      </c>
    </row>
    <row r="14" spans="1:8" ht="14.45" x14ac:dyDescent="0.35">
      <c r="A14" s="8" t="s">
        <v>17</v>
      </c>
      <c r="B14" s="58" t="s">
        <v>388</v>
      </c>
      <c r="C14" s="148">
        <v>0</v>
      </c>
      <c r="D14" s="63">
        <v>1</v>
      </c>
      <c r="E14" s="148">
        <f>E15+E17</f>
        <v>569447</v>
      </c>
      <c r="F14" s="63">
        <v>0</v>
      </c>
      <c r="G14" s="59">
        <v>98087</v>
      </c>
      <c r="H14" s="63">
        <v>0</v>
      </c>
    </row>
    <row r="15" spans="1:8" ht="14.45" outlineLevel="1" x14ac:dyDescent="0.35">
      <c r="A15" s="8" t="s">
        <v>17</v>
      </c>
      <c r="B15" s="58" t="s">
        <v>389</v>
      </c>
      <c r="C15" s="148">
        <v>0</v>
      </c>
      <c r="D15" s="63">
        <v>1</v>
      </c>
      <c r="E15" s="148">
        <f>SUM(E16:E16)</f>
        <v>98087</v>
      </c>
      <c r="F15" s="63">
        <v>0</v>
      </c>
      <c r="G15" s="59">
        <v>98087</v>
      </c>
      <c r="H15" s="63">
        <v>0</v>
      </c>
    </row>
    <row r="16" spans="1:8" ht="14.45" outlineLevel="2" collapsed="1" x14ac:dyDescent="0.35">
      <c r="A16" s="8" t="s">
        <v>17</v>
      </c>
      <c r="B16" s="8" t="s">
        <v>392</v>
      </c>
      <c r="C16" s="69">
        <v>0</v>
      </c>
      <c r="D16" s="23">
        <v>1</v>
      </c>
      <c r="E16" s="69">
        <v>98087</v>
      </c>
      <c r="F16" s="23">
        <v>0</v>
      </c>
      <c r="G16" s="22">
        <v>98087</v>
      </c>
      <c r="H16" s="23">
        <v>0</v>
      </c>
    </row>
    <row r="17" spans="1:8" ht="14.45" x14ac:dyDescent="0.35">
      <c r="A17" s="8" t="s">
        <v>17</v>
      </c>
      <c r="B17" s="58" t="s">
        <v>396</v>
      </c>
      <c r="C17" s="148">
        <f>C18+C23</f>
        <v>1385000</v>
      </c>
      <c r="D17" s="23">
        <v>14</v>
      </c>
      <c r="E17" s="148">
        <f>E18</f>
        <v>471360</v>
      </c>
      <c r="F17" s="23">
        <v>0</v>
      </c>
      <c r="G17" s="22">
        <v>1856360</v>
      </c>
      <c r="H17" s="23">
        <v>0</v>
      </c>
    </row>
    <row r="18" spans="1:8" outlineLevel="1" x14ac:dyDescent="0.25">
      <c r="A18" s="8">
        <v>1350</v>
      </c>
      <c r="B18" s="8" t="s">
        <v>397</v>
      </c>
      <c r="C18" s="69">
        <f>C19</f>
        <v>1100000</v>
      </c>
      <c r="D18" s="23">
        <v>12</v>
      </c>
      <c r="E18" s="69">
        <f>E20+E21</f>
        <v>471360</v>
      </c>
      <c r="F18" s="23">
        <v>0</v>
      </c>
      <c r="G18" s="22">
        <v>1571360</v>
      </c>
      <c r="H18" s="23">
        <v>0</v>
      </c>
    </row>
    <row r="19" spans="1:8" outlineLevel="1" x14ac:dyDescent="0.25">
      <c r="A19" s="8">
        <v>135010</v>
      </c>
      <c r="B19" s="8" t="s">
        <v>504</v>
      </c>
      <c r="C19" s="69">
        <f>C22</f>
        <v>1100000</v>
      </c>
      <c r="D19" s="23"/>
      <c r="E19" s="69"/>
      <c r="F19" s="23"/>
      <c r="G19" s="22"/>
      <c r="H19" s="23"/>
    </row>
    <row r="20" spans="1:8" outlineLevel="2" collapsed="1" x14ac:dyDescent="0.25">
      <c r="A20" s="8">
        <v>13501003</v>
      </c>
      <c r="B20" s="8" t="s">
        <v>400</v>
      </c>
      <c r="C20" s="69">
        <v>0</v>
      </c>
      <c r="D20" s="23">
        <v>3</v>
      </c>
      <c r="E20" s="69">
        <v>70000</v>
      </c>
      <c r="F20" s="23">
        <v>0</v>
      </c>
      <c r="G20" s="22">
        <v>401360</v>
      </c>
      <c r="H20" s="23">
        <v>0</v>
      </c>
    </row>
    <row r="21" spans="1:8" outlineLevel="2" collapsed="1" x14ac:dyDescent="0.25">
      <c r="A21" s="8">
        <v>13501004</v>
      </c>
      <c r="B21" s="8" t="s">
        <v>401</v>
      </c>
      <c r="C21" s="69">
        <v>0</v>
      </c>
      <c r="D21" s="23">
        <v>0</v>
      </c>
      <c r="E21" s="69">
        <v>401360</v>
      </c>
      <c r="F21" s="23">
        <v>0</v>
      </c>
      <c r="G21" s="22">
        <v>0</v>
      </c>
      <c r="H21" s="23">
        <v>0</v>
      </c>
    </row>
    <row r="22" spans="1:8" outlineLevel="2" collapsed="1" x14ac:dyDescent="0.25">
      <c r="A22" s="8">
        <v>13501006</v>
      </c>
      <c r="B22" s="8" t="s">
        <v>403</v>
      </c>
      <c r="C22" s="69">
        <v>1100000</v>
      </c>
      <c r="D22" s="23">
        <v>0</v>
      </c>
      <c r="E22" s="69">
        <v>0</v>
      </c>
      <c r="F22" s="23">
        <v>0</v>
      </c>
      <c r="G22" s="22">
        <v>0</v>
      </c>
      <c r="H22" s="23">
        <v>0</v>
      </c>
    </row>
    <row r="23" spans="1:8" ht="14.45" outlineLevel="2" x14ac:dyDescent="0.35">
      <c r="A23" s="8">
        <v>1355</v>
      </c>
      <c r="B23" s="8" t="s">
        <v>505</v>
      </c>
      <c r="C23" s="69">
        <f>C24</f>
        <v>285000</v>
      </c>
      <c r="D23" s="23"/>
      <c r="E23" s="69"/>
      <c r="F23" s="23"/>
      <c r="G23" s="22"/>
      <c r="H23" s="23"/>
    </row>
    <row r="24" spans="1:8" outlineLevel="1" collapsed="1" x14ac:dyDescent="0.25">
      <c r="A24" s="8">
        <v>135517</v>
      </c>
      <c r="B24" s="8" t="s">
        <v>404</v>
      </c>
      <c r="C24" s="69">
        <v>285000</v>
      </c>
      <c r="D24" s="23">
        <v>2</v>
      </c>
      <c r="E24" s="69">
        <v>0</v>
      </c>
      <c r="F24" s="23">
        <v>0</v>
      </c>
      <c r="G24" s="22">
        <v>285000</v>
      </c>
      <c r="H24" s="23">
        <v>0</v>
      </c>
    </row>
    <row r="25" spans="1:8" ht="14.45" x14ac:dyDescent="0.35">
      <c r="A25" s="6" t="s">
        <v>17</v>
      </c>
      <c r="B25" s="6" t="s">
        <v>411</v>
      </c>
      <c r="C25" s="148">
        <f>C26+C29</f>
        <v>688115</v>
      </c>
      <c r="D25" s="61">
        <v>0</v>
      </c>
      <c r="E25" s="148">
        <f>E26+E29</f>
        <v>832283</v>
      </c>
      <c r="F25" s="61">
        <v>0</v>
      </c>
      <c r="G25" s="62">
        <v>832283</v>
      </c>
      <c r="H25" s="61">
        <v>0</v>
      </c>
    </row>
    <row r="26" spans="1:8" ht="14.45" x14ac:dyDescent="0.35">
      <c r="A26" s="8" t="s">
        <v>17</v>
      </c>
      <c r="B26" s="58" t="s">
        <v>412</v>
      </c>
      <c r="C26" s="148">
        <f>SUM(C27:C28)</f>
        <v>832483</v>
      </c>
      <c r="D26" s="63">
        <v>9</v>
      </c>
      <c r="E26" s="148">
        <f>SUM(E27:E28)</f>
        <v>1009675</v>
      </c>
      <c r="F26" s="63">
        <v>0</v>
      </c>
      <c r="G26" s="59">
        <v>1159633</v>
      </c>
      <c r="H26" s="63">
        <v>0</v>
      </c>
    </row>
    <row r="27" spans="1:8" ht="14.45" outlineLevel="1" collapsed="1" x14ac:dyDescent="0.35">
      <c r="A27" s="8" t="s">
        <v>17</v>
      </c>
      <c r="B27" s="8" t="s">
        <v>416</v>
      </c>
      <c r="C27" s="69">
        <v>220887</v>
      </c>
      <c r="D27" s="23">
        <v>2</v>
      </c>
      <c r="E27" s="69">
        <v>245430</v>
      </c>
      <c r="F27" s="23">
        <v>0</v>
      </c>
      <c r="G27" s="22">
        <v>303000</v>
      </c>
      <c r="H27" s="23">
        <v>0</v>
      </c>
    </row>
    <row r="28" spans="1:8" outlineLevel="1" collapsed="1" x14ac:dyDescent="0.25">
      <c r="A28" s="8" t="s">
        <v>17</v>
      </c>
      <c r="B28" s="8" t="s">
        <v>417</v>
      </c>
      <c r="C28" s="69">
        <v>611596</v>
      </c>
      <c r="D28" s="23">
        <v>6</v>
      </c>
      <c r="E28" s="69">
        <f>164245+600000</f>
        <v>764245</v>
      </c>
      <c r="F28" s="23">
        <v>0</v>
      </c>
      <c r="G28" s="22">
        <v>856633</v>
      </c>
      <c r="H28" s="23">
        <v>0</v>
      </c>
    </row>
    <row r="29" spans="1:8" x14ac:dyDescent="0.25">
      <c r="A29" s="8" t="s">
        <v>17</v>
      </c>
      <c r="B29" s="58" t="s">
        <v>419</v>
      </c>
      <c r="C29" s="69">
        <f>SUM(C30:C31)</f>
        <v>-144368</v>
      </c>
      <c r="D29" s="23">
        <v>2</v>
      </c>
      <c r="E29" s="69">
        <f>SUM(E30:E31)</f>
        <v>-177392</v>
      </c>
      <c r="F29" s="23">
        <v>0</v>
      </c>
      <c r="G29" s="22">
        <v>-327350</v>
      </c>
      <c r="H29" s="23">
        <v>0</v>
      </c>
    </row>
    <row r="30" spans="1:8" outlineLevel="1" collapsed="1" x14ac:dyDescent="0.25">
      <c r="A30" s="8" t="s">
        <v>17</v>
      </c>
      <c r="B30" s="8" t="s">
        <v>422</v>
      </c>
      <c r="C30" s="69">
        <v>-22089</v>
      </c>
      <c r="D30" s="23">
        <v>1</v>
      </c>
      <c r="E30" s="69">
        <v>-24543</v>
      </c>
      <c r="F30" s="23">
        <v>0</v>
      </c>
      <c r="G30" s="22">
        <v>-82113</v>
      </c>
      <c r="H30" s="23">
        <v>0</v>
      </c>
    </row>
    <row r="31" spans="1:8" outlineLevel="1" collapsed="1" x14ac:dyDescent="0.25">
      <c r="A31" s="8" t="s">
        <v>17</v>
      </c>
      <c r="B31" s="8" t="s">
        <v>423</v>
      </c>
      <c r="C31" s="69">
        <v>-122279</v>
      </c>
      <c r="D31" s="23">
        <v>2</v>
      </c>
      <c r="E31" s="69">
        <v>-152849</v>
      </c>
      <c r="F31" s="23">
        <v>0</v>
      </c>
      <c r="G31" s="22">
        <v>-245237</v>
      </c>
      <c r="H31" s="23">
        <v>0</v>
      </c>
    </row>
    <row r="32" spans="1:8" ht="18.600000000000001" x14ac:dyDescent="0.45">
      <c r="A32" s="6" t="s">
        <v>17</v>
      </c>
      <c r="B32" s="6" t="s">
        <v>427</v>
      </c>
      <c r="C32" s="86">
        <f>C9+C25</f>
        <v>3623115</v>
      </c>
      <c r="D32" s="21">
        <v>100</v>
      </c>
      <c r="E32" s="86">
        <f>E9+E25</f>
        <v>1403729</v>
      </c>
      <c r="F32" s="21">
        <v>100</v>
      </c>
      <c r="G32" s="20">
        <v>13343823</v>
      </c>
      <c r="H32" s="21">
        <v>0</v>
      </c>
    </row>
    <row r="33" spans="1:8" ht="14.45" x14ac:dyDescent="0.35">
      <c r="A33" s="6" t="s">
        <v>17</v>
      </c>
      <c r="B33" s="6" t="s">
        <v>17</v>
      </c>
      <c r="E33" s="73"/>
    </row>
    <row r="34" spans="1:8" ht="14.45" x14ac:dyDescent="0.35">
      <c r="A34" s="6" t="s">
        <v>17</v>
      </c>
      <c r="B34" s="6" t="s">
        <v>428</v>
      </c>
      <c r="E34" s="73"/>
    </row>
    <row r="35" spans="1:8" ht="14.45" x14ac:dyDescent="0.35">
      <c r="A35" s="6" t="s">
        <v>17</v>
      </c>
      <c r="B35" s="6" t="s">
        <v>429</v>
      </c>
      <c r="C35" s="70">
        <f>C36</f>
        <v>1900000</v>
      </c>
      <c r="D35" s="21">
        <v>18</v>
      </c>
      <c r="E35" s="67">
        <f>E36</f>
        <v>417685</v>
      </c>
      <c r="F35" s="21">
        <v>0</v>
      </c>
      <c r="G35" s="20">
        <v>2429685</v>
      </c>
      <c r="H35" s="21">
        <v>0</v>
      </c>
    </row>
    <row r="36" spans="1:8" ht="14.45" x14ac:dyDescent="0.35">
      <c r="A36" s="58" t="s">
        <v>144</v>
      </c>
      <c r="B36" s="58" t="s">
        <v>433</v>
      </c>
      <c r="C36" s="72">
        <f>C37</f>
        <v>1900000</v>
      </c>
      <c r="D36" s="63">
        <v>16</v>
      </c>
      <c r="E36" s="148">
        <f>E37</f>
        <v>417685</v>
      </c>
      <c r="F36" s="63">
        <v>0</v>
      </c>
      <c r="G36" s="59">
        <v>2119685</v>
      </c>
      <c r="H36" s="63">
        <v>0</v>
      </c>
    </row>
    <row r="37" spans="1:8" ht="14.45" outlineLevel="1" x14ac:dyDescent="0.35">
      <c r="A37" s="58">
        <v>2408</v>
      </c>
      <c r="B37" s="58" t="s">
        <v>434</v>
      </c>
      <c r="C37" s="72">
        <f>C38</f>
        <v>1900000</v>
      </c>
      <c r="D37" s="63">
        <v>16</v>
      </c>
      <c r="E37" s="148">
        <f>E38</f>
        <v>417685</v>
      </c>
      <c r="F37" s="63">
        <v>0</v>
      </c>
      <c r="G37" s="59">
        <v>2119685</v>
      </c>
      <c r="H37" s="63">
        <v>0</v>
      </c>
    </row>
    <row r="38" spans="1:8" ht="14.45" outlineLevel="2" collapsed="1" x14ac:dyDescent="0.35">
      <c r="A38" s="8" t="s">
        <v>17</v>
      </c>
      <c r="B38" s="8" t="s">
        <v>435</v>
      </c>
      <c r="C38" s="71">
        <f>1596000+1900000-1596000</f>
        <v>1900000</v>
      </c>
      <c r="D38" s="23">
        <v>16</v>
      </c>
      <c r="E38" s="69">
        <v>417685</v>
      </c>
      <c r="F38" s="23">
        <v>0</v>
      </c>
      <c r="G38" s="22">
        <v>2119685</v>
      </c>
      <c r="H38" s="23">
        <v>0</v>
      </c>
    </row>
    <row r="39" spans="1:8" ht="18.600000000000001" x14ac:dyDescent="0.45">
      <c r="A39" s="6" t="s">
        <v>17</v>
      </c>
      <c r="B39" s="6" t="s">
        <v>445</v>
      </c>
      <c r="C39" s="86">
        <f>C35</f>
        <v>1900000</v>
      </c>
      <c r="D39" s="21">
        <v>18</v>
      </c>
      <c r="E39" s="86">
        <f>E35</f>
        <v>417685</v>
      </c>
      <c r="F39" s="21">
        <v>0</v>
      </c>
      <c r="G39" s="20">
        <v>2429685</v>
      </c>
      <c r="H39" s="21">
        <v>0</v>
      </c>
    </row>
    <row r="40" spans="1:8" ht="14.45" x14ac:dyDescent="0.35">
      <c r="A40" s="6" t="s">
        <v>17</v>
      </c>
      <c r="B40" s="6" t="s">
        <v>17</v>
      </c>
      <c r="E40" s="73"/>
    </row>
    <row r="41" spans="1:8" ht="18.600000000000001" x14ac:dyDescent="0.45">
      <c r="A41" s="6" t="s">
        <v>17</v>
      </c>
      <c r="B41" s="6" t="s">
        <v>324</v>
      </c>
      <c r="C41" s="86">
        <f>C42+C45</f>
        <v>1723115</v>
      </c>
      <c r="E41" s="86">
        <f>E42+E45</f>
        <v>986044</v>
      </c>
    </row>
    <row r="42" spans="1:8" ht="14.45" x14ac:dyDescent="0.35">
      <c r="A42" s="6" t="s">
        <v>17</v>
      </c>
      <c r="B42" s="6" t="s">
        <v>446</v>
      </c>
      <c r="C42" s="67">
        <f>C43</f>
        <v>572000</v>
      </c>
      <c r="D42" s="21">
        <v>4</v>
      </c>
      <c r="E42" s="67">
        <v>572000</v>
      </c>
      <c r="F42" s="21">
        <v>0</v>
      </c>
      <c r="G42" s="20">
        <v>572000</v>
      </c>
      <c r="H42" s="21">
        <v>0</v>
      </c>
    </row>
    <row r="43" spans="1:8" ht="14.45" x14ac:dyDescent="0.35">
      <c r="A43" s="8" t="s">
        <v>17</v>
      </c>
      <c r="B43" s="8" t="s">
        <v>447</v>
      </c>
      <c r="C43" s="69">
        <f>C44</f>
        <v>572000</v>
      </c>
      <c r="D43" s="23">
        <v>4</v>
      </c>
      <c r="E43" s="69">
        <v>572000</v>
      </c>
      <c r="F43" s="23">
        <v>0</v>
      </c>
      <c r="G43" s="22">
        <v>572000</v>
      </c>
      <c r="H43" s="23">
        <v>0</v>
      </c>
    </row>
    <row r="44" spans="1:8" ht="14.45" outlineLevel="1" x14ac:dyDescent="0.35">
      <c r="A44" s="8" t="s">
        <v>17</v>
      </c>
      <c r="B44" s="8" t="s">
        <v>448</v>
      </c>
      <c r="C44" s="69">
        <v>572000</v>
      </c>
      <c r="D44" s="23">
        <v>4</v>
      </c>
      <c r="E44" s="69">
        <v>572000</v>
      </c>
      <c r="F44" s="23">
        <v>0</v>
      </c>
      <c r="G44" s="22">
        <v>572000</v>
      </c>
      <c r="H44" s="23">
        <v>0</v>
      </c>
    </row>
    <row r="45" spans="1:8" ht="14.45" x14ac:dyDescent="0.35">
      <c r="A45" s="6" t="s">
        <v>17</v>
      </c>
      <c r="B45" s="6" t="s">
        <v>454</v>
      </c>
      <c r="C45" s="70">
        <f>C46</f>
        <v>1151115</v>
      </c>
      <c r="D45" s="21">
        <v>78</v>
      </c>
      <c r="E45" s="67">
        <f>E46</f>
        <v>414044</v>
      </c>
      <c r="F45" s="21">
        <v>0</v>
      </c>
      <c r="G45" s="20">
        <v>10342139</v>
      </c>
      <c r="H45" s="21">
        <v>0</v>
      </c>
    </row>
    <row r="46" spans="1:8" ht="14.45" x14ac:dyDescent="0.35">
      <c r="A46" s="8" t="s">
        <v>17</v>
      </c>
      <c r="B46" s="8" t="s">
        <v>455</v>
      </c>
      <c r="C46" s="71">
        <f>'resultados Integrales OK'!E20</f>
        <v>1151115</v>
      </c>
      <c r="D46" s="23">
        <v>78</v>
      </c>
      <c r="E46" s="69">
        <v>414044</v>
      </c>
      <c r="F46" s="23">
        <v>0</v>
      </c>
      <c r="G46" s="22">
        <v>10342139</v>
      </c>
      <c r="H46" s="23">
        <v>0</v>
      </c>
    </row>
    <row r="47" spans="1:8" ht="14.45" x14ac:dyDescent="0.35">
      <c r="A47" s="6" t="s">
        <v>17</v>
      </c>
      <c r="B47" s="6" t="s">
        <v>462</v>
      </c>
      <c r="C47" s="70">
        <f>C42+C45</f>
        <v>1723115</v>
      </c>
      <c r="D47" s="21">
        <v>82</v>
      </c>
      <c r="E47" s="67">
        <f>E42+E45</f>
        <v>986044</v>
      </c>
      <c r="F47" s="21">
        <v>0</v>
      </c>
      <c r="G47" s="20">
        <v>10914139</v>
      </c>
      <c r="H47" s="21">
        <v>0</v>
      </c>
    </row>
    <row r="48" spans="1:8" ht="14.45" x14ac:dyDescent="0.35">
      <c r="A48" s="6" t="s">
        <v>17</v>
      </c>
      <c r="B48" s="6" t="s">
        <v>17</v>
      </c>
      <c r="E48" s="73"/>
    </row>
    <row r="49" spans="1:8" ht="18.600000000000001" x14ac:dyDescent="0.45">
      <c r="A49" s="6" t="s">
        <v>17</v>
      </c>
      <c r="B49" s="6" t="s">
        <v>463</v>
      </c>
      <c r="C49" s="86">
        <f>C39+C41</f>
        <v>3623115</v>
      </c>
      <c r="D49" s="21">
        <v>100</v>
      </c>
      <c r="E49" s="86">
        <f>E39+E47</f>
        <v>1403729</v>
      </c>
      <c r="F49" s="21">
        <v>0</v>
      </c>
      <c r="G49" s="20">
        <v>13343823</v>
      </c>
      <c r="H49" s="21">
        <v>0</v>
      </c>
    </row>
    <row r="50" spans="1:8" ht="14.45" x14ac:dyDescent="0.35">
      <c r="A50" s="6" t="s">
        <v>17</v>
      </c>
      <c r="B50" s="6" t="s">
        <v>17</v>
      </c>
    </row>
    <row r="51" spans="1:8" ht="14.45" x14ac:dyDescent="0.35">
      <c r="D51" s="150">
        <f>C32-C49</f>
        <v>0</v>
      </c>
    </row>
  </sheetData>
  <mergeCells count="6">
    <mergeCell ref="A6:H6"/>
    <mergeCell ref="A1:H1"/>
    <mergeCell ref="A2:H2"/>
    <mergeCell ref="A3:H3"/>
    <mergeCell ref="A4:H4"/>
    <mergeCell ref="A5:H5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outlinePr summaryBelow="0" summaryRight="0"/>
  </sheetPr>
  <dimension ref="A1:H23"/>
  <sheetViews>
    <sheetView tabSelected="1" zoomScaleNormal="100" workbookViewId="0">
      <selection activeCell="F19" sqref="F19"/>
    </sheetView>
  </sheetViews>
  <sheetFormatPr baseColWidth="10" defaultColWidth="8.7109375" defaultRowHeight="15" outlineLevelRow="1" x14ac:dyDescent="0.25"/>
  <cols>
    <col min="1" max="1" width="8.7109375" style="144"/>
    <col min="2" max="2" width="10" hidden="1" customWidth="1"/>
    <col min="3" max="3" width="37.5703125" customWidth="1"/>
    <col min="4" max="4" width="5.85546875" style="180" customWidth="1"/>
    <col min="5" max="6" width="14" style="66" customWidth="1"/>
    <col min="7" max="7" width="16.5703125" customWidth="1"/>
    <col min="8" max="8" width="17" customWidth="1"/>
  </cols>
  <sheetData>
    <row r="1" spans="2:8" s="144" customFormat="1" x14ac:dyDescent="0.25">
      <c r="D1" s="180"/>
      <c r="E1" s="66"/>
      <c r="F1" s="66"/>
    </row>
    <row r="2" spans="2:8" ht="13.35" customHeight="1" x14ac:dyDescent="0.25">
      <c r="B2" s="204" t="s">
        <v>557</v>
      </c>
      <c r="C2" s="204"/>
      <c r="D2" s="204"/>
      <c r="E2" s="204"/>
      <c r="F2" s="204"/>
      <c r="G2" s="204"/>
      <c r="H2" s="204"/>
    </row>
    <row r="3" spans="2:8" ht="13.35" customHeight="1" x14ac:dyDescent="0.25">
      <c r="B3" s="204" t="s">
        <v>328</v>
      </c>
      <c r="C3" s="204"/>
      <c r="D3" s="204"/>
      <c r="E3" s="204"/>
      <c r="F3" s="204"/>
      <c r="G3" s="204"/>
      <c r="H3" s="204"/>
    </row>
    <row r="4" spans="2:8" ht="13.35" customHeight="1" x14ac:dyDescent="0.25">
      <c r="B4" s="204" t="s">
        <v>329</v>
      </c>
      <c r="C4" s="204"/>
      <c r="D4" s="204"/>
      <c r="E4" s="204"/>
      <c r="F4" s="204"/>
      <c r="G4" s="204"/>
      <c r="H4" s="204"/>
    </row>
    <row r="5" spans="2:8" ht="13.35" customHeight="1" x14ac:dyDescent="0.25">
      <c r="B5" s="204" t="s">
        <v>330</v>
      </c>
      <c r="C5" s="204"/>
      <c r="D5" s="204"/>
      <c r="E5" s="204"/>
      <c r="F5" s="204"/>
      <c r="G5" s="204"/>
      <c r="H5" s="204"/>
    </row>
    <row r="7" spans="2:8" x14ac:dyDescent="0.25">
      <c r="B7" s="10" t="s">
        <v>7</v>
      </c>
      <c r="C7" s="10" t="s">
        <v>8</v>
      </c>
      <c r="D7" s="176" t="s">
        <v>552</v>
      </c>
      <c r="E7" s="74" t="s">
        <v>331</v>
      </c>
      <c r="F7" s="74" t="s">
        <v>333</v>
      </c>
      <c r="G7" s="10" t="s">
        <v>334</v>
      </c>
      <c r="H7" s="10" t="s">
        <v>335</v>
      </c>
    </row>
    <row r="8" spans="2:8" x14ac:dyDescent="0.25">
      <c r="B8" s="11"/>
      <c r="C8" s="182" t="s">
        <v>554</v>
      </c>
      <c r="D8" s="209">
        <v>6</v>
      </c>
      <c r="E8" s="186">
        <f>E9+E10</f>
        <v>10000000</v>
      </c>
      <c r="F8" s="186">
        <f>F9+F10</f>
        <v>19382235</v>
      </c>
      <c r="G8" s="191">
        <f>E8-F8</f>
        <v>-9382235</v>
      </c>
      <c r="H8" s="194">
        <f>(E8/F8)-1</f>
        <v>-0.48406362836896777</v>
      </c>
    </row>
    <row r="9" spans="2:8" outlineLevel="1" collapsed="1" x14ac:dyDescent="0.25">
      <c r="B9">
        <v>4170</v>
      </c>
      <c r="C9" s="183" t="s">
        <v>555</v>
      </c>
      <c r="D9" s="210"/>
      <c r="E9" s="187">
        <v>18400000</v>
      </c>
      <c r="F9" s="187">
        <v>26150235</v>
      </c>
      <c r="G9" s="192">
        <f t="shared" ref="G9:G20" si="0">E9-F9</f>
        <v>-7750235</v>
      </c>
      <c r="H9" s="157">
        <f t="shared" ref="H9:H20" si="1">(E9/F9)-1</f>
        <v>-0.29637343603221922</v>
      </c>
    </row>
    <row r="10" spans="2:8" outlineLevel="1" collapsed="1" x14ac:dyDescent="0.25">
      <c r="B10">
        <v>4175</v>
      </c>
      <c r="C10" s="183" t="s">
        <v>556</v>
      </c>
      <c r="D10" s="210"/>
      <c r="E10" s="187">
        <v>-8400000</v>
      </c>
      <c r="F10" s="187">
        <v>-6768000</v>
      </c>
      <c r="G10" s="192">
        <f t="shared" si="0"/>
        <v>-1632000</v>
      </c>
      <c r="H10" s="157">
        <f t="shared" si="1"/>
        <v>0.24113475177304955</v>
      </c>
    </row>
    <row r="11" spans="2:8" x14ac:dyDescent="0.25">
      <c r="B11" s="16" t="s">
        <v>17</v>
      </c>
      <c r="C11" s="184" t="s">
        <v>338</v>
      </c>
      <c r="D11" s="211"/>
      <c r="E11" s="188">
        <f>E8</f>
        <v>10000000</v>
      </c>
      <c r="F11" s="188">
        <f>F8</f>
        <v>19382235</v>
      </c>
      <c r="G11" s="192">
        <f t="shared" si="0"/>
        <v>-9382235</v>
      </c>
      <c r="H11" s="157">
        <f t="shared" si="1"/>
        <v>-0.48406362836896777</v>
      </c>
    </row>
    <row r="12" spans="2:8" x14ac:dyDescent="0.25">
      <c r="B12" t="s">
        <v>17</v>
      </c>
      <c r="C12" s="183" t="s">
        <v>17</v>
      </c>
      <c r="D12" s="210"/>
      <c r="E12" s="183"/>
      <c r="F12" s="183" t="s">
        <v>17</v>
      </c>
      <c r="G12" s="192"/>
      <c r="H12" s="157"/>
    </row>
    <row r="13" spans="2:8" x14ac:dyDescent="0.25">
      <c r="B13" s="11"/>
      <c r="C13" s="184" t="s">
        <v>242</v>
      </c>
      <c r="D13" s="211">
        <v>7</v>
      </c>
      <c r="E13" s="188">
        <v>8778368</v>
      </c>
      <c r="F13" s="188">
        <v>17720845</v>
      </c>
      <c r="G13" s="192">
        <f t="shared" si="0"/>
        <v>-8942477</v>
      </c>
      <c r="H13" s="157">
        <f t="shared" si="1"/>
        <v>-0.50463039431810386</v>
      </c>
    </row>
    <row r="14" spans="2:8" x14ac:dyDescent="0.25">
      <c r="B14" s="16" t="s">
        <v>17</v>
      </c>
      <c r="C14" s="184" t="s">
        <v>355</v>
      </c>
      <c r="D14" s="211"/>
      <c r="E14" s="188">
        <f>E11-E13</f>
        <v>1221632</v>
      </c>
      <c r="F14" s="188">
        <f>F11-F13</f>
        <v>1661390</v>
      </c>
      <c r="G14" s="192">
        <f t="shared" si="0"/>
        <v>-439758</v>
      </c>
      <c r="H14" s="157">
        <f t="shared" si="1"/>
        <v>-0.26469281746007856</v>
      </c>
    </row>
    <row r="15" spans="2:8" x14ac:dyDescent="0.25">
      <c r="B15" s="11"/>
      <c r="C15" s="184" t="s">
        <v>202</v>
      </c>
      <c r="D15" s="211">
        <v>8</v>
      </c>
      <c r="E15" s="188">
        <v>1000</v>
      </c>
      <c r="F15" s="188">
        <v>126</v>
      </c>
      <c r="G15" s="192">
        <f t="shared" si="0"/>
        <v>874</v>
      </c>
      <c r="H15" s="157">
        <f t="shared" si="1"/>
        <v>6.9365079365079367</v>
      </c>
    </row>
    <row r="16" spans="2:8" x14ac:dyDescent="0.25">
      <c r="B16" s="11"/>
      <c r="C16" s="184" t="s">
        <v>294</v>
      </c>
      <c r="D16" s="211">
        <v>9</v>
      </c>
      <c r="E16" s="188">
        <v>71517</v>
      </c>
      <c r="F16" s="188">
        <v>148832</v>
      </c>
      <c r="G16" s="192">
        <f t="shared" si="0"/>
        <v>-77315</v>
      </c>
      <c r="H16" s="157">
        <f t="shared" si="1"/>
        <v>-0.51947833799182974</v>
      </c>
    </row>
    <row r="17" spans="2:8" x14ac:dyDescent="0.25">
      <c r="B17" s="16" t="s">
        <v>17</v>
      </c>
      <c r="C17" s="184" t="s">
        <v>363</v>
      </c>
      <c r="D17" s="211"/>
      <c r="E17" s="188">
        <f>E11-E13+E15-E16</f>
        <v>1151115</v>
      </c>
      <c r="F17" s="188">
        <f>F11-F13+F15-F16</f>
        <v>1512684</v>
      </c>
      <c r="G17" s="192">
        <f t="shared" si="0"/>
        <v>-361569</v>
      </c>
      <c r="H17" s="157">
        <f t="shared" si="1"/>
        <v>-0.23902480623844768</v>
      </c>
    </row>
    <row r="18" spans="2:8" x14ac:dyDescent="0.25">
      <c r="B18" t="s">
        <v>17</v>
      </c>
      <c r="C18" s="183" t="s">
        <v>17</v>
      </c>
      <c r="D18" s="210"/>
      <c r="E18" s="189"/>
      <c r="F18" s="189"/>
      <c r="G18" s="192"/>
      <c r="H18" s="157"/>
    </row>
    <row r="19" spans="2:8" x14ac:dyDescent="0.25">
      <c r="B19" s="11"/>
      <c r="C19" s="184" t="s">
        <v>303</v>
      </c>
      <c r="D19" s="211"/>
      <c r="E19" s="188">
        <v>0</v>
      </c>
      <c r="F19" s="188">
        <v>1098640</v>
      </c>
      <c r="G19" s="192">
        <f t="shared" si="0"/>
        <v>-1098640</v>
      </c>
      <c r="H19" s="157">
        <f t="shared" si="1"/>
        <v>-1</v>
      </c>
    </row>
    <row r="20" spans="2:8" x14ac:dyDescent="0.25">
      <c r="B20" s="16" t="s">
        <v>17</v>
      </c>
      <c r="C20" s="185" t="s">
        <v>367</v>
      </c>
      <c r="D20" s="212">
        <v>10</v>
      </c>
      <c r="E20" s="190">
        <f>E17-E19</f>
        <v>1151115</v>
      </c>
      <c r="F20" s="190">
        <f>F17-F19</f>
        <v>414044</v>
      </c>
      <c r="G20" s="193">
        <f t="shared" si="0"/>
        <v>737071</v>
      </c>
      <c r="H20" s="195">
        <f t="shared" si="1"/>
        <v>1.7801755368994598</v>
      </c>
    </row>
    <row r="21" spans="2:8" x14ac:dyDescent="0.25">
      <c r="B21" t="s">
        <v>17</v>
      </c>
      <c r="C21" s="181" t="s">
        <v>17</v>
      </c>
      <c r="D21" s="213"/>
      <c r="E21" s="158"/>
      <c r="F21" s="158"/>
      <c r="G21" s="181"/>
      <c r="H21" s="181"/>
    </row>
    <row r="22" spans="2:8" x14ac:dyDescent="0.25">
      <c r="C22" s="181"/>
      <c r="D22" s="213"/>
      <c r="E22" s="158"/>
      <c r="F22" s="158"/>
      <c r="G22" s="181"/>
      <c r="H22" s="181"/>
    </row>
    <row r="23" spans="2:8" x14ac:dyDescent="0.25">
      <c r="C23" s="181"/>
      <c r="D23" s="213"/>
      <c r="E23" s="158"/>
      <c r="F23" s="158"/>
      <c r="G23" s="181"/>
      <c r="H23" s="181"/>
    </row>
  </sheetData>
  <mergeCells count="4">
    <mergeCell ref="B2:H2"/>
    <mergeCell ref="B3:H3"/>
    <mergeCell ref="B4:H4"/>
    <mergeCell ref="B5:H5"/>
  </mergeCells>
  <pageMargins left="0.7" right="0.7" top="0.75" bottom="0.75" header="0.3" footer="0.3"/>
  <pageSetup orientation="portrait" horizontalDpi="4294967295" verticalDpi="429496729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outlinePr summaryBelow="0" summaryRight="0"/>
  </sheetPr>
  <dimension ref="A1:G56"/>
  <sheetViews>
    <sheetView topLeftCell="A10" zoomScaleNormal="100" workbookViewId="0">
      <selection activeCell="C13" sqref="C13"/>
    </sheetView>
  </sheetViews>
  <sheetFormatPr baseColWidth="10" defaultColWidth="8.7109375" defaultRowHeight="15" outlineLevelRow="2" x14ac:dyDescent="0.25"/>
  <cols>
    <col min="1" max="1" width="10" style="144" customWidth="1"/>
    <col min="2" max="2" width="57" style="144" customWidth="1"/>
    <col min="3" max="4" width="14" style="66" customWidth="1"/>
    <col min="5" max="6" width="13" style="144" customWidth="1"/>
    <col min="7" max="7" width="17" style="144" customWidth="1"/>
    <col min="8" max="16384" width="8.7109375" style="144"/>
  </cols>
  <sheetData>
    <row r="1" spans="1:7" ht="13.35" customHeight="1" x14ac:dyDescent="0.25">
      <c r="A1" s="204" t="s">
        <v>1</v>
      </c>
      <c r="B1" s="204"/>
      <c r="C1" s="204"/>
      <c r="D1" s="204"/>
      <c r="E1" s="204"/>
      <c r="F1" s="204"/>
      <c r="G1" s="204"/>
    </row>
    <row r="2" spans="1:7" ht="13.35" customHeight="1" x14ac:dyDescent="0.25">
      <c r="A2" s="204" t="s">
        <v>328</v>
      </c>
      <c r="B2" s="204"/>
      <c r="C2" s="204"/>
      <c r="D2" s="204"/>
      <c r="E2" s="204"/>
      <c r="F2" s="204"/>
      <c r="G2" s="204"/>
    </row>
    <row r="3" spans="1:7" ht="13.35" customHeight="1" x14ac:dyDescent="0.25">
      <c r="A3" s="204" t="s">
        <v>329</v>
      </c>
      <c r="B3" s="204"/>
      <c r="C3" s="204"/>
      <c r="D3" s="204"/>
      <c r="E3" s="204"/>
      <c r="F3" s="204"/>
      <c r="G3" s="204"/>
    </row>
    <row r="4" spans="1:7" ht="13.35" customHeight="1" x14ac:dyDescent="0.25">
      <c r="A4" s="204" t="s">
        <v>330</v>
      </c>
      <c r="B4" s="204"/>
      <c r="C4" s="204"/>
      <c r="D4" s="204"/>
      <c r="E4" s="204"/>
      <c r="F4" s="204"/>
      <c r="G4" s="204"/>
    </row>
    <row r="6" spans="1:7" x14ac:dyDescent="0.25">
      <c r="A6" s="85" t="s">
        <v>7</v>
      </c>
      <c r="B6" s="85" t="s">
        <v>8</v>
      </c>
      <c r="C6" s="74" t="s">
        <v>331</v>
      </c>
      <c r="D6" s="74" t="s">
        <v>333</v>
      </c>
      <c r="E6" s="85" t="s">
        <v>332</v>
      </c>
      <c r="F6" s="85" t="s">
        <v>334</v>
      </c>
      <c r="G6" s="85" t="s">
        <v>335</v>
      </c>
    </row>
    <row r="7" spans="1:7" x14ac:dyDescent="0.25">
      <c r="A7" s="11"/>
      <c r="B7" s="11" t="s">
        <v>199</v>
      </c>
      <c r="C7" s="151">
        <f>C8+C9</f>
        <v>10000000</v>
      </c>
      <c r="D7" s="151">
        <f>D8-D9</f>
        <v>19382235</v>
      </c>
      <c r="E7" s="13">
        <v>0</v>
      </c>
      <c r="F7" s="12">
        <v>10000000</v>
      </c>
      <c r="G7" s="13">
        <v>0</v>
      </c>
    </row>
    <row r="8" spans="1:7" outlineLevel="1" collapsed="1" x14ac:dyDescent="0.25">
      <c r="A8" s="144">
        <v>4170</v>
      </c>
      <c r="B8" s="144" t="s">
        <v>336</v>
      </c>
      <c r="C8" s="83">
        <v>18400000</v>
      </c>
      <c r="D8" s="83">
        <v>26150235</v>
      </c>
      <c r="E8" s="15">
        <v>0</v>
      </c>
      <c r="F8" s="14">
        <v>18400000</v>
      </c>
      <c r="G8" s="15">
        <v>0</v>
      </c>
    </row>
    <row r="9" spans="1:7" outlineLevel="1" collapsed="1" x14ac:dyDescent="0.25">
      <c r="A9" s="144">
        <v>4175</v>
      </c>
      <c r="B9" s="144" t="s">
        <v>337</v>
      </c>
      <c r="C9" s="83">
        <v>-8400000</v>
      </c>
      <c r="D9" s="83">
        <v>6768000</v>
      </c>
      <c r="E9" s="15">
        <v>0</v>
      </c>
      <c r="F9" s="14">
        <v>8400000</v>
      </c>
      <c r="G9" s="15">
        <v>0</v>
      </c>
    </row>
    <row r="10" spans="1:7" x14ac:dyDescent="0.25">
      <c r="A10" s="11"/>
      <c r="B10" s="11" t="s">
        <v>308</v>
      </c>
      <c r="C10" s="151">
        <v>0</v>
      </c>
      <c r="D10" s="151">
        <v>0</v>
      </c>
      <c r="E10" s="13">
        <v>0</v>
      </c>
      <c r="F10" s="12">
        <v>0</v>
      </c>
      <c r="G10" s="13">
        <v>0</v>
      </c>
    </row>
    <row r="11" spans="1:7" x14ac:dyDescent="0.25">
      <c r="A11" s="16" t="s">
        <v>17</v>
      </c>
      <c r="B11" s="16" t="s">
        <v>338</v>
      </c>
      <c r="C11" s="151">
        <f>C7</f>
        <v>10000000</v>
      </c>
      <c r="D11" s="151">
        <f>D7</f>
        <v>19382235</v>
      </c>
      <c r="E11" s="18">
        <v>0</v>
      </c>
      <c r="F11" s="17">
        <v>10000000</v>
      </c>
      <c r="G11" s="18">
        <v>0</v>
      </c>
    </row>
    <row r="12" spans="1:7" x14ac:dyDescent="0.25">
      <c r="A12" s="144" t="s">
        <v>17</v>
      </c>
      <c r="B12" s="144" t="s">
        <v>17</v>
      </c>
      <c r="C12" s="73"/>
      <c r="D12" s="73"/>
      <c r="E12" s="150">
        <f>17720845-D13</f>
        <v>0</v>
      </c>
    </row>
    <row r="13" spans="1:7" x14ac:dyDescent="0.25">
      <c r="A13" s="11"/>
      <c r="B13" s="55" t="s">
        <v>242</v>
      </c>
      <c r="C13" s="78">
        <f>C14+C17+C22+C25+C36</f>
        <v>8778885</v>
      </c>
      <c r="D13" s="151">
        <f>D14+D17+D20+D22+D25+D31+D33+D36</f>
        <v>17720845</v>
      </c>
      <c r="E13" s="147">
        <v>0</v>
      </c>
      <c r="F13" s="146">
        <v>0</v>
      </c>
      <c r="G13" s="147">
        <v>0</v>
      </c>
    </row>
    <row r="14" spans="1:7" outlineLevel="1" x14ac:dyDescent="0.25">
      <c r="A14" s="11"/>
      <c r="B14" s="80" t="s">
        <v>499</v>
      </c>
      <c r="C14" s="78">
        <f>C15+C16</f>
        <v>1000000</v>
      </c>
      <c r="D14" s="151">
        <v>0</v>
      </c>
      <c r="E14" s="147">
        <v>0</v>
      </c>
      <c r="F14" s="146">
        <v>0</v>
      </c>
      <c r="G14" s="147">
        <v>0</v>
      </c>
    </row>
    <row r="15" spans="1:7" outlineLevel="2" collapsed="1" x14ac:dyDescent="0.25">
      <c r="B15" s="145" t="s">
        <v>339</v>
      </c>
      <c r="C15" s="149">
        <v>1000000</v>
      </c>
      <c r="D15" s="83">
        <v>0</v>
      </c>
      <c r="E15" s="54">
        <v>0</v>
      </c>
      <c r="F15" s="53">
        <v>0</v>
      </c>
      <c r="G15" s="54">
        <v>0</v>
      </c>
    </row>
    <row r="16" spans="1:7" outlineLevel="2" collapsed="1" x14ac:dyDescent="0.25">
      <c r="B16" s="145" t="s">
        <v>340</v>
      </c>
      <c r="C16" s="149">
        <v>0</v>
      </c>
      <c r="D16" s="83">
        <v>0</v>
      </c>
      <c r="E16" s="54">
        <v>0</v>
      </c>
      <c r="F16" s="53">
        <v>0</v>
      </c>
      <c r="G16" s="54">
        <v>0</v>
      </c>
    </row>
    <row r="17" spans="1:7" outlineLevel="2" x14ac:dyDescent="0.25">
      <c r="B17" s="80" t="s">
        <v>498</v>
      </c>
      <c r="C17" s="78">
        <f>C18+C19</f>
        <v>3980000</v>
      </c>
      <c r="D17" s="151">
        <f>D18</f>
        <v>14799524</v>
      </c>
      <c r="E17" s="147">
        <v>0</v>
      </c>
      <c r="F17" s="146">
        <v>0</v>
      </c>
      <c r="G17" s="147">
        <v>0</v>
      </c>
    </row>
    <row r="18" spans="1:7" outlineLevel="2" x14ac:dyDescent="0.25">
      <c r="B18" s="145" t="s">
        <v>501</v>
      </c>
      <c r="C18" s="149">
        <f>720000+860000</f>
        <v>1580000</v>
      </c>
      <c r="D18" s="83">
        <f>14799593-69</f>
        <v>14799524</v>
      </c>
      <c r="E18" s="54">
        <v>0</v>
      </c>
      <c r="F18" s="53">
        <v>0</v>
      </c>
      <c r="G18" s="54">
        <v>0</v>
      </c>
    </row>
    <row r="19" spans="1:7" outlineLevel="2" x14ac:dyDescent="0.25">
      <c r="B19" s="145" t="s">
        <v>500</v>
      </c>
      <c r="C19" s="149">
        <v>2400000</v>
      </c>
      <c r="D19" s="83">
        <v>0</v>
      </c>
      <c r="E19" s="54">
        <v>0</v>
      </c>
      <c r="F19" s="53">
        <v>0</v>
      </c>
      <c r="G19" s="54">
        <v>0</v>
      </c>
    </row>
    <row r="20" spans="1:7" outlineLevel="2" x14ac:dyDescent="0.25">
      <c r="B20" s="80" t="s">
        <v>327</v>
      </c>
      <c r="C20" s="78">
        <v>0</v>
      </c>
      <c r="D20" s="151">
        <f>D21</f>
        <v>84950</v>
      </c>
      <c r="E20" s="147">
        <v>0</v>
      </c>
      <c r="F20" s="146">
        <v>0</v>
      </c>
      <c r="G20" s="147">
        <v>0</v>
      </c>
    </row>
    <row r="21" spans="1:7" outlineLevel="2" x14ac:dyDescent="0.25">
      <c r="B21" s="145" t="s">
        <v>497</v>
      </c>
      <c r="C21" s="149">
        <v>0</v>
      </c>
      <c r="D21" s="83">
        <v>84950</v>
      </c>
      <c r="E21" s="54">
        <v>0</v>
      </c>
      <c r="F21" s="53">
        <v>0</v>
      </c>
      <c r="G21" s="54">
        <v>0</v>
      </c>
    </row>
    <row r="22" spans="1:7" outlineLevel="2" x14ac:dyDescent="0.25">
      <c r="B22" s="80" t="s">
        <v>502</v>
      </c>
      <c r="C22" s="78">
        <f>C23+C24</f>
        <v>2540000</v>
      </c>
      <c r="D22" s="151">
        <f>D24</f>
        <v>1374450</v>
      </c>
      <c r="E22" s="147">
        <v>0</v>
      </c>
      <c r="F22" s="146">
        <v>0</v>
      </c>
      <c r="G22" s="147">
        <v>0</v>
      </c>
    </row>
    <row r="23" spans="1:7" outlineLevel="2" x14ac:dyDescent="0.25">
      <c r="B23" s="145" t="s">
        <v>550</v>
      </c>
      <c r="C23" s="149">
        <v>740000</v>
      </c>
      <c r="D23" s="151"/>
      <c r="E23" s="147"/>
      <c r="F23" s="146"/>
      <c r="G23" s="147"/>
    </row>
    <row r="24" spans="1:7" outlineLevel="2" x14ac:dyDescent="0.25">
      <c r="B24" s="145" t="s">
        <v>503</v>
      </c>
      <c r="C24" s="149">
        <v>1800000</v>
      </c>
      <c r="D24" s="83">
        <v>1374450</v>
      </c>
      <c r="E24" s="54">
        <v>0</v>
      </c>
      <c r="F24" s="53">
        <v>0</v>
      </c>
      <c r="G24" s="54">
        <v>0</v>
      </c>
    </row>
    <row r="25" spans="1:7" outlineLevel="1" x14ac:dyDescent="0.25">
      <c r="A25" s="11"/>
      <c r="B25" s="55" t="s">
        <v>341</v>
      </c>
      <c r="C25" s="78">
        <f>C27+C30</f>
        <v>1114517</v>
      </c>
      <c r="D25" s="151">
        <f>D26</f>
        <v>1193629</v>
      </c>
      <c r="E25" s="147">
        <v>0</v>
      </c>
      <c r="F25" s="146">
        <v>0</v>
      </c>
      <c r="G25" s="147">
        <v>0</v>
      </c>
    </row>
    <row r="26" spans="1:7" outlineLevel="2" collapsed="1" x14ac:dyDescent="0.25">
      <c r="B26" s="145" t="s">
        <v>342</v>
      </c>
      <c r="C26" s="149">
        <v>0</v>
      </c>
      <c r="D26" s="83">
        <v>1193629</v>
      </c>
      <c r="E26" s="54">
        <v>0</v>
      </c>
      <c r="F26" s="53">
        <v>0</v>
      </c>
      <c r="G26" s="54">
        <v>0</v>
      </c>
    </row>
    <row r="27" spans="1:7" outlineLevel="2" collapsed="1" x14ac:dyDescent="0.25">
      <c r="B27" s="145" t="s">
        <v>343</v>
      </c>
      <c r="C27" s="149">
        <v>410000</v>
      </c>
      <c r="D27" s="83">
        <v>0</v>
      </c>
      <c r="E27" s="54">
        <v>0</v>
      </c>
      <c r="F27" s="53">
        <v>0</v>
      </c>
      <c r="G27" s="54">
        <v>0</v>
      </c>
    </row>
    <row r="28" spans="1:7" outlineLevel="2" collapsed="1" x14ac:dyDescent="0.25">
      <c r="B28" s="145" t="s">
        <v>344</v>
      </c>
      <c r="C28" s="149">
        <v>0</v>
      </c>
      <c r="D28" s="83">
        <v>0</v>
      </c>
      <c r="E28" s="54">
        <v>0</v>
      </c>
      <c r="F28" s="53">
        <v>0</v>
      </c>
      <c r="G28" s="54">
        <v>0</v>
      </c>
    </row>
    <row r="29" spans="1:7" outlineLevel="2" collapsed="1" x14ac:dyDescent="0.25">
      <c r="B29" s="145" t="s">
        <v>345</v>
      </c>
      <c r="C29" s="149">
        <v>0</v>
      </c>
      <c r="D29" s="83">
        <v>0</v>
      </c>
      <c r="E29" s="54">
        <v>0</v>
      </c>
      <c r="F29" s="53">
        <v>0</v>
      </c>
      <c r="G29" s="54">
        <v>0</v>
      </c>
    </row>
    <row r="30" spans="1:7" outlineLevel="1" collapsed="1" x14ac:dyDescent="0.25">
      <c r="B30" s="145" t="s">
        <v>346</v>
      </c>
      <c r="C30" s="149">
        <f>840000-135483</f>
        <v>704517</v>
      </c>
      <c r="D30" s="83">
        <v>0</v>
      </c>
      <c r="E30" s="54">
        <v>0</v>
      </c>
      <c r="F30" s="53">
        <v>0</v>
      </c>
      <c r="G30" s="54">
        <v>0</v>
      </c>
    </row>
    <row r="31" spans="1:7" outlineLevel="1" x14ac:dyDescent="0.25">
      <c r="A31" s="11"/>
      <c r="B31" s="55" t="s">
        <v>347</v>
      </c>
      <c r="C31" s="78">
        <v>0</v>
      </c>
      <c r="D31" s="151">
        <v>0</v>
      </c>
      <c r="E31" s="147">
        <v>0</v>
      </c>
      <c r="F31" s="146">
        <v>0</v>
      </c>
      <c r="G31" s="147">
        <v>0</v>
      </c>
    </row>
    <row r="32" spans="1:7" outlineLevel="1" collapsed="1" x14ac:dyDescent="0.25">
      <c r="B32" s="145" t="s">
        <v>348</v>
      </c>
      <c r="C32" s="149">
        <v>0</v>
      </c>
      <c r="D32" s="83">
        <v>0</v>
      </c>
      <c r="E32" s="54">
        <v>0</v>
      </c>
      <c r="F32" s="53">
        <v>0</v>
      </c>
      <c r="G32" s="54">
        <v>0</v>
      </c>
    </row>
    <row r="33" spans="1:7" outlineLevel="1" x14ac:dyDescent="0.25">
      <c r="A33" s="11"/>
      <c r="B33" s="55" t="s">
        <v>349</v>
      </c>
      <c r="C33" s="78">
        <v>0</v>
      </c>
      <c r="D33" s="151">
        <f>D34</f>
        <v>90900</v>
      </c>
      <c r="E33" s="147">
        <v>0</v>
      </c>
      <c r="F33" s="146">
        <v>0</v>
      </c>
      <c r="G33" s="147">
        <v>0</v>
      </c>
    </row>
    <row r="34" spans="1:7" outlineLevel="2" collapsed="1" x14ac:dyDescent="0.25">
      <c r="B34" s="145" t="s">
        <v>350</v>
      </c>
      <c r="C34" s="149">
        <v>0</v>
      </c>
      <c r="D34" s="83">
        <v>90900</v>
      </c>
      <c r="E34" s="54">
        <v>0</v>
      </c>
      <c r="F34" s="53">
        <v>0</v>
      </c>
      <c r="G34" s="54">
        <v>0</v>
      </c>
    </row>
    <row r="35" spans="1:7" outlineLevel="2" collapsed="1" x14ac:dyDescent="0.25">
      <c r="B35" s="145" t="s">
        <v>351</v>
      </c>
      <c r="C35" s="149">
        <v>0</v>
      </c>
      <c r="D35" s="83">
        <v>0</v>
      </c>
      <c r="E35" s="54">
        <v>0</v>
      </c>
      <c r="F35" s="53">
        <v>0</v>
      </c>
      <c r="G35" s="54">
        <v>0</v>
      </c>
    </row>
    <row r="36" spans="1:7" outlineLevel="2" collapsed="1" x14ac:dyDescent="0.25">
      <c r="A36" s="11"/>
      <c r="B36" s="55" t="s">
        <v>352</v>
      </c>
      <c r="C36" s="151">
        <f>C37+C38</f>
        <v>144368</v>
      </c>
      <c r="D36" s="151">
        <f>D37+D38</f>
        <v>177392</v>
      </c>
      <c r="E36" s="147">
        <v>0</v>
      </c>
      <c r="F36" s="146">
        <v>0</v>
      </c>
      <c r="G36" s="147">
        <v>0</v>
      </c>
    </row>
    <row r="37" spans="1:7" outlineLevel="2" collapsed="1" x14ac:dyDescent="0.25">
      <c r="B37" s="145" t="s">
        <v>353</v>
      </c>
      <c r="C37" s="83">
        <v>22089</v>
      </c>
      <c r="D37" s="83">
        <v>24543</v>
      </c>
      <c r="E37" s="54">
        <v>0</v>
      </c>
      <c r="F37" s="53">
        <v>0</v>
      </c>
      <c r="G37" s="54">
        <v>0</v>
      </c>
    </row>
    <row r="38" spans="1:7" outlineLevel="2" collapsed="1" x14ac:dyDescent="0.25">
      <c r="B38" s="145" t="s">
        <v>354</v>
      </c>
      <c r="C38" s="83">
        <v>122279</v>
      </c>
      <c r="D38" s="83">
        <v>152849</v>
      </c>
      <c r="E38" s="54">
        <v>0</v>
      </c>
      <c r="F38" s="53">
        <v>0</v>
      </c>
      <c r="G38" s="54">
        <v>0</v>
      </c>
    </row>
    <row r="39" spans="1:7" x14ac:dyDescent="0.25">
      <c r="A39" s="16" t="s">
        <v>17</v>
      </c>
      <c r="B39" s="16" t="s">
        <v>355</v>
      </c>
      <c r="C39" s="77">
        <f>C11-C13</f>
        <v>1221115</v>
      </c>
      <c r="D39" s="151">
        <f>D11-D13</f>
        <v>1661390</v>
      </c>
      <c r="E39" s="18">
        <v>0</v>
      </c>
      <c r="F39" s="17">
        <v>10000000</v>
      </c>
      <c r="G39" s="18">
        <v>0</v>
      </c>
    </row>
    <row r="40" spans="1:7" x14ac:dyDescent="0.25">
      <c r="A40" s="11"/>
      <c r="B40" s="55" t="s">
        <v>202</v>
      </c>
      <c r="C40" s="78">
        <v>0</v>
      </c>
      <c r="D40" s="151">
        <f>D41</f>
        <v>126</v>
      </c>
      <c r="E40" s="147">
        <v>0</v>
      </c>
      <c r="F40" s="146">
        <v>0</v>
      </c>
      <c r="G40" s="147">
        <v>0</v>
      </c>
    </row>
    <row r="41" spans="1:7" outlineLevel="1" x14ac:dyDescent="0.25">
      <c r="A41" s="11"/>
      <c r="B41" s="55" t="s">
        <v>356</v>
      </c>
      <c r="C41" s="78">
        <f>C42</f>
        <v>1000</v>
      </c>
      <c r="D41" s="151">
        <f>D42</f>
        <v>126</v>
      </c>
      <c r="E41" s="147">
        <v>0</v>
      </c>
      <c r="F41" s="146">
        <v>0</v>
      </c>
      <c r="G41" s="147">
        <v>0</v>
      </c>
    </row>
    <row r="42" spans="1:7" outlineLevel="2" collapsed="1" x14ac:dyDescent="0.25">
      <c r="B42" s="145" t="s">
        <v>357</v>
      </c>
      <c r="C42" s="149">
        <v>1000</v>
      </c>
      <c r="D42" s="83">
        <v>126</v>
      </c>
      <c r="E42" s="54">
        <v>0</v>
      </c>
      <c r="F42" s="53">
        <v>0</v>
      </c>
      <c r="G42" s="54">
        <v>0</v>
      </c>
    </row>
    <row r="43" spans="1:7" outlineLevel="1" x14ac:dyDescent="0.25">
      <c r="A43" s="11"/>
      <c r="B43" s="55" t="s">
        <v>358</v>
      </c>
      <c r="C43" s="78">
        <v>0</v>
      </c>
      <c r="D43" s="151">
        <v>0</v>
      </c>
      <c r="E43" s="147">
        <v>0</v>
      </c>
      <c r="F43" s="146">
        <v>0</v>
      </c>
      <c r="G43" s="147">
        <v>0</v>
      </c>
    </row>
    <row r="44" spans="1:7" outlineLevel="2" collapsed="1" x14ac:dyDescent="0.25">
      <c r="B44" s="145" t="s">
        <v>359</v>
      </c>
      <c r="C44" s="149">
        <v>0</v>
      </c>
      <c r="D44" s="83">
        <v>0</v>
      </c>
      <c r="E44" s="54">
        <v>0</v>
      </c>
      <c r="F44" s="53">
        <v>0</v>
      </c>
      <c r="G44" s="54">
        <v>0</v>
      </c>
    </row>
    <row r="45" spans="1:7" outlineLevel="2" collapsed="1" x14ac:dyDescent="0.25">
      <c r="B45" s="145" t="s">
        <v>360</v>
      </c>
      <c r="C45" s="149">
        <v>0</v>
      </c>
      <c r="D45" s="83">
        <v>0</v>
      </c>
      <c r="E45" s="54">
        <v>0</v>
      </c>
      <c r="F45" s="53">
        <v>0</v>
      </c>
      <c r="G45" s="54">
        <v>0</v>
      </c>
    </row>
    <row r="46" spans="1:7" x14ac:dyDescent="0.25">
      <c r="A46" s="11"/>
      <c r="B46" s="55" t="s">
        <v>294</v>
      </c>
      <c r="C46" s="78">
        <f>C47</f>
        <v>71000</v>
      </c>
      <c r="D46" s="151">
        <f>D47</f>
        <v>148832</v>
      </c>
      <c r="E46" s="147">
        <v>0</v>
      </c>
      <c r="F46" s="146">
        <v>71000</v>
      </c>
      <c r="G46" s="147">
        <v>0</v>
      </c>
    </row>
    <row r="47" spans="1:7" outlineLevel="1" collapsed="1" x14ac:dyDescent="0.25">
      <c r="A47" s="144" t="s">
        <v>17</v>
      </c>
      <c r="B47" s="145" t="s">
        <v>361</v>
      </c>
      <c r="C47" s="149">
        <v>71000</v>
      </c>
      <c r="D47" s="83">
        <v>148832</v>
      </c>
      <c r="E47" s="54">
        <v>0</v>
      </c>
      <c r="F47" s="53">
        <v>71000</v>
      </c>
      <c r="G47" s="54">
        <v>0</v>
      </c>
    </row>
    <row r="48" spans="1:7" outlineLevel="1" collapsed="1" x14ac:dyDescent="0.25">
      <c r="B48" s="145" t="s">
        <v>362</v>
      </c>
      <c r="C48" s="149">
        <v>0</v>
      </c>
      <c r="D48" s="83">
        <v>0</v>
      </c>
      <c r="E48" s="54">
        <v>0</v>
      </c>
      <c r="F48" s="53">
        <v>0</v>
      </c>
      <c r="G48" s="54">
        <v>0</v>
      </c>
    </row>
    <row r="49" spans="1:7" x14ac:dyDescent="0.25">
      <c r="A49" s="16" t="s">
        <v>17</v>
      </c>
      <c r="B49" s="16" t="s">
        <v>363</v>
      </c>
      <c r="C49" s="77">
        <f>C39-C46+C42</f>
        <v>1151115</v>
      </c>
      <c r="D49" s="151">
        <f>D39+D40-D46</f>
        <v>1512684</v>
      </c>
      <c r="E49" s="18">
        <v>0</v>
      </c>
      <c r="F49" s="17">
        <v>9929000</v>
      </c>
      <c r="G49" s="18">
        <v>0</v>
      </c>
    </row>
    <row r="50" spans="1:7" x14ac:dyDescent="0.25">
      <c r="A50" s="144" t="s">
        <v>17</v>
      </c>
      <c r="B50" s="144" t="s">
        <v>17</v>
      </c>
      <c r="D50" s="73"/>
    </row>
    <row r="51" spans="1:7" x14ac:dyDescent="0.25">
      <c r="A51" s="11"/>
      <c r="B51" s="11" t="s">
        <v>303</v>
      </c>
      <c r="C51" s="75">
        <f>C52+C53+C54</f>
        <v>0</v>
      </c>
      <c r="D51" s="151">
        <f>D52</f>
        <v>1098640</v>
      </c>
      <c r="E51" s="13">
        <v>0</v>
      </c>
      <c r="F51" s="12">
        <v>906</v>
      </c>
      <c r="G51" s="13">
        <v>0</v>
      </c>
    </row>
    <row r="52" spans="1:7" outlineLevel="1" collapsed="1" x14ac:dyDescent="0.25">
      <c r="B52" s="144" t="s">
        <v>364</v>
      </c>
      <c r="C52" s="76">
        <v>0</v>
      </c>
      <c r="D52" s="83">
        <v>1098640</v>
      </c>
      <c r="E52" s="15">
        <v>0</v>
      </c>
      <c r="F52" s="14">
        <v>0</v>
      </c>
      <c r="G52" s="15">
        <v>0</v>
      </c>
    </row>
    <row r="53" spans="1:7" outlineLevel="1" collapsed="1" x14ac:dyDescent="0.25">
      <c r="B53" s="144" t="s">
        <v>365</v>
      </c>
      <c r="C53" s="76">
        <v>0</v>
      </c>
      <c r="D53" s="83">
        <v>0</v>
      </c>
      <c r="E53" s="15">
        <v>0</v>
      </c>
      <c r="F53" s="14">
        <v>906</v>
      </c>
      <c r="G53" s="15">
        <v>0</v>
      </c>
    </row>
    <row r="54" spans="1:7" outlineLevel="1" collapsed="1" x14ac:dyDescent="0.25">
      <c r="B54" s="144" t="s">
        <v>366</v>
      </c>
      <c r="C54" s="76">
        <v>0</v>
      </c>
      <c r="D54" s="83">
        <v>0</v>
      </c>
      <c r="E54" s="15">
        <v>0</v>
      </c>
      <c r="F54" s="14">
        <v>0</v>
      </c>
      <c r="G54" s="15">
        <v>0</v>
      </c>
    </row>
    <row r="55" spans="1:7" x14ac:dyDescent="0.25">
      <c r="A55" s="16" t="s">
        <v>17</v>
      </c>
      <c r="B55" s="16" t="s">
        <v>367</v>
      </c>
      <c r="C55" s="77">
        <f>C49-C51</f>
        <v>1151115</v>
      </c>
      <c r="D55" s="151">
        <f>D49-D51</f>
        <v>414044</v>
      </c>
      <c r="E55" s="18">
        <v>0</v>
      </c>
      <c r="F55" s="17">
        <v>9928094</v>
      </c>
      <c r="G55" s="18">
        <v>0</v>
      </c>
    </row>
    <row r="56" spans="1:7" x14ac:dyDescent="0.25">
      <c r="A56" s="144" t="s">
        <v>17</v>
      </c>
      <c r="B56" s="144" t="s">
        <v>17</v>
      </c>
    </row>
  </sheetData>
  <mergeCells count="4">
    <mergeCell ref="A1:G1"/>
    <mergeCell ref="A2:G2"/>
    <mergeCell ref="A3:G3"/>
    <mergeCell ref="A4:G4"/>
  </mergeCells>
  <pageMargins left="0.7" right="0.7" top="0.75" bottom="0.75" header="0.3" footer="0.3"/>
  <pageSetup orientation="portrait" horizontalDpi="4294967295" verticalDpi="429496729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55"/>
  <sheetViews>
    <sheetView topLeftCell="A17" zoomScaleNormal="100" workbookViewId="0">
      <selection activeCell="K7" sqref="K7"/>
    </sheetView>
  </sheetViews>
  <sheetFormatPr baseColWidth="10" defaultColWidth="8.7109375" defaultRowHeight="15" outlineLevelRow="2" x14ac:dyDescent="0.25"/>
  <cols>
    <col min="1" max="1" width="10" customWidth="1"/>
    <col min="2" max="2" width="57" customWidth="1"/>
    <col min="3" max="3" width="14" style="66" customWidth="1"/>
    <col min="4" max="4" width="13" customWidth="1"/>
    <col min="5" max="5" width="14" style="66" customWidth="1"/>
    <col min="6" max="7" width="13" customWidth="1"/>
    <col min="8" max="8" width="17" customWidth="1"/>
  </cols>
  <sheetData>
    <row r="1" spans="1:8" ht="13.35" customHeight="1" x14ac:dyDescent="0.35">
      <c r="A1" s="204" t="s">
        <v>1</v>
      </c>
      <c r="B1" s="204"/>
      <c r="C1" s="204"/>
      <c r="D1" s="204"/>
      <c r="E1" s="204"/>
      <c r="F1" s="204"/>
      <c r="G1" s="204"/>
      <c r="H1" s="204"/>
    </row>
    <row r="2" spans="1:8" ht="13.35" customHeight="1" x14ac:dyDescent="0.35">
      <c r="A2" s="204" t="s">
        <v>328</v>
      </c>
      <c r="B2" s="204"/>
      <c r="C2" s="204"/>
      <c r="D2" s="204"/>
      <c r="E2" s="204"/>
      <c r="F2" s="204"/>
      <c r="G2" s="204"/>
      <c r="H2" s="204"/>
    </row>
    <row r="3" spans="1:8" ht="13.35" customHeight="1" x14ac:dyDescent="0.35">
      <c r="A3" s="204" t="s">
        <v>329</v>
      </c>
      <c r="B3" s="204"/>
      <c r="C3" s="204"/>
      <c r="D3" s="204"/>
      <c r="E3" s="204"/>
      <c r="F3" s="204"/>
      <c r="G3" s="204"/>
      <c r="H3" s="204"/>
    </row>
    <row r="4" spans="1:8" ht="13.35" customHeight="1" x14ac:dyDescent="0.35">
      <c r="A4" s="204" t="s">
        <v>330</v>
      </c>
      <c r="B4" s="204"/>
      <c r="C4" s="204"/>
      <c r="D4" s="204"/>
      <c r="E4" s="204"/>
      <c r="F4" s="204"/>
      <c r="G4" s="204"/>
      <c r="H4" s="204"/>
    </row>
    <row r="6" spans="1:8" x14ac:dyDescent="0.25">
      <c r="A6" s="10" t="s">
        <v>7</v>
      </c>
      <c r="B6" s="10" t="s">
        <v>8</v>
      </c>
      <c r="C6" s="74" t="s">
        <v>331</v>
      </c>
      <c r="D6" s="10" t="s">
        <v>332</v>
      </c>
      <c r="E6" s="74" t="s">
        <v>333</v>
      </c>
      <c r="F6" s="10" t="s">
        <v>332</v>
      </c>
      <c r="G6" s="10" t="s">
        <v>334</v>
      </c>
      <c r="H6" s="10" t="s">
        <v>335</v>
      </c>
    </row>
    <row r="7" spans="1:8" ht="14.45" x14ac:dyDescent="0.35">
      <c r="A7" s="11"/>
      <c r="B7" s="11" t="s">
        <v>199</v>
      </c>
      <c r="C7" s="82">
        <v>10000000</v>
      </c>
      <c r="D7" s="13">
        <v>100</v>
      </c>
      <c r="E7" s="82">
        <f>E8-E9</f>
        <v>19382235</v>
      </c>
      <c r="F7" s="13">
        <v>0</v>
      </c>
      <c r="G7" s="12">
        <v>10000000</v>
      </c>
      <c r="H7" s="13">
        <v>0</v>
      </c>
    </row>
    <row r="8" spans="1:8" ht="14.45" outlineLevel="1" collapsed="1" x14ac:dyDescent="0.35">
      <c r="B8" t="s">
        <v>336</v>
      </c>
      <c r="C8" s="83">
        <v>18400000</v>
      </c>
      <c r="D8" s="15">
        <v>184</v>
      </c>
      <c r="E8" s="83">
        <v>26150235</v>
      </c>
      <c r="F8" s="15">
        <v>0</v>
      </c>
      <c r="G8" s="14">
        <v>18400000</v>
      </c>
      <c r="H8" s="15">
        <v>0</v>
      </c>
    </row>
    <row r="9" spans="1:8" ht="14.45" outlineLevel="1" collapsed="1" x14ac:dyDescent="0.35">
      <c r="B9" t="s">
        <v>337</v>
      </c>
      <c r="C9" s="83">
        <v>8400000</v>
      </c>
      <c r="D9" s="15">
        <v>84</v>
      </c>
      <c r="E9" s="83">
        <v>6768000</v>
      </c>
      <c r="F9" s="15">
        <v>0</v>
      </c>
      <c r="G9" s="14">
        <v>8400000</v>
      </c>
      <c r="H9" s="15">
        <v>0</v>
      </c>
    </row>
    <row r="10" spans="1:8" x14ac:dyDescent="0.25">
      <c r="A10" s="11"/>
      <c r="B10" s="11" t="s">
        <v>308</v>
      </c>
      <c r="C10" s="82">
        <v>0</v>
      </c>
      <c r="D10" s="13">
        <v>0</v>
      </c>
      <c r="E10" s="82">
        <v>0</v>
      </c>
      <c r="F10" s="13">
        <v>0</v>
      </c>
      <c r="G10" s="12">
        <v>0</v>
      </c>
      <c r="H10" s="13">
        <v>0</v>
      </c>
    </row>
    <row r="11" spans="1:8" ht="14.45" x14ac:dyDescent="0.35">
      <c r="A11" s="16" t="s">
        <v>17</v>
      </c>
      <c r="B11" s="16" t="s">
        <v>338</v>
      </c>
      <c r="C11" s="82">
        <v>10000000</v>
      </c>
      <c r="D11" s="18">
        <v>100</v>
      </c>
      <c r="E11" s="82">
        <f>E7</f>
        <v>19382235</v>
      </c>
      <c r="F11" s="18">
        <v>0</v>
      </c>
      <c r="G11" s="17">
        <v>10000000</v>
      </c>
      <c r="H11" s="18">
        <v>0</v>
      </c>
    </row>
    <row r="12" spans="1:8" ht="14.45" x14ac:dyDescent="0.35">
      <c r="A12" t="s">
        <v>17</v>
      </c>
      <c r="B12" t="s">
        <v>17</v>
      </c>
      <c r="C12" s="73"/>
      <c r="E12" s="73"/>
      <c r="F12" s="81">
        <f>17720845-E13</f>
        <v>0</v>
      </c>
    </row>
    <row r="13" spans="1:8" ht="14.45" x14ac:dyDescent="0.35">
      <c r="A13" s="11"/>
      <c r="B13" s="55" t="s">
        <v>242</v>
      </c>
      <c r="C13" s="78">
        <v>0</v>
      </c>
      <c r="D13" s="57">
        <v>0</v>
      </c>
      <c r="E13" s="82">
        <f>E14+E17+E20+E22+E24+E30+E32+E35</f>
        <v>17720845</v>
      </c>
      <c r="F13" s="57">
        <v>0</v>
      </c>
      <c r="G13" s="56">
        <v>0</v>
      </c>
      <c r="H13" s="57">
        <v>0</v>
      </c>
    </row>
    <row r="14" spans="1:8" ht="14.45" outlineLevel="1" x14ac:dyDescent="0.35">
      <c r="A14" s="11"/>
      <c r="B14" s="80" t="s">
        <v>499</v>
      </c>
      <c r="C14" s="78">
        <v>0</v>
      </c>
      <c r="D14" s="57">
        <v>0</v>
      </c>
      <c r="E14" s="82">
        <v>0</v>
      </c>
      <c r="F14" s="57">
        <v>0</v>
      </c>
      <c r="G14" s="56">
        <v>0</v>
      </c>
      <c r="H14" s="57">
        <v>0</v>
      </c>
    </row>
    <row r="15" spans="1:8" outlineLevel="2" collapsed="1" x14ac:dyDescent="0.25">
      <c r="B15" s="52" t="s">
        <v>339</v>
      </c>
      <c r="C15" s="79">
        <v>0</v>
      </c>
      <c r="D15" s="54">
        <v>0</v>
      </c>
      <c r="E15" s="83">
        <v>0</v>
      </c>
      <c r="F15" s="54">
        <v>0</v>
      </c>
      <c r="G15" s="53">
        <v>0</v>
      </c>
      <c r="H15" s="54">
        <v>0</v>
      </c>
    </row>
    <row r="16" spans="1:8" ht="14.45" outlineLevel="2" collapsed="1" x14ac:dyDescent="0.35">
      <c r="B16" s="52" t="s">
        <v>340</v>
      </c>
      <c r="C16" s="79">
        <v>0</v>
      </c>
      <c r="D16" s="54">
        <v>0</v>
      </c>
      <c r="E16" s="83">
        <v>0</v>
      </c>
      <c r="F16" s="54">
        <v>0</v>
      </c>
      <c r="G16" s="53">
        <v>0</v>
      </c>
      <c r="H16" s="54">
        <v>0</v>
      </c>
    </row>
    <row r="17" spans="1:8" ht="14.45" outlineLevel="2" x14ac:dyDescent="0.35">
      <c r="B17" s="80" t="s">
        <v>498</v>
      </c>
      <c r="C17" s="78">
        <v>0</v>
      </c>
      <c r="D17" s="57">
        <v>0</v>
      </c>
      <c r="E17" s="82">
        <f>E18</f>
        <v>14799524</v>
      </c>
      <c r="F17" s="57">
        <v>0</v>
      </c>
      <c r="G17" s="56">
        <v>0</v>
      </c>
      <c r="H17" s="57">
        <v>0</v>
      </c>
    </row>
    <row r="18" spans="1:8" ht="14.45" outlineLevel="2" x14ac:dyDescent="0.35">
      <c r="B18" s="52" t="s">
        <v>501</v>
      </c>
      <c r="C18" s="79">
        <v>0</v>
      </c>
      <c r="D18" s="54">
        <v>0</v>
      </c>
      <c r="E18" s="83">
        <f>14799593-69</f>
        <v>14799524</v>
      </c>
      <c r="F18" s="54">
        <v>0</v>
      </c>
      <c r="G18" s="53">
        <v>0</v>
      </c>
      <c r="H18" s="54">
        <v>0</v>
      </c>
    </row>
    <row r="19" spans="1:8" ht="14.45" outlineLevel="2" x14ac:dyDescent="0.35">
      <c r="B19" s="52" t="s">
        <v>500</v>
      </c>
      <c r="C19" s="79">
        <v>0</v>
      </c>
      <c r="D19" s="54">
        <v>0</v>
      </c>
      <c r="E19" s="83">
        <v>0</v>
      </c>
      <c r="F19" s="54">
        <v>0</v>
      </c>
      <c r="G19" s="53">
        <v>0</v>
      </c>
      <c r="H19" s="54">
        <v>0</v>
      </c>
    </row>
    <row r="20" spans="1:8" ht="14.45" outlineLevel="2" x14ac:dyDescent="0.35">
      <c r="B20" s="80" t="s">
        <v>327</v>
      </c>
      <c r="C20" s="78">
        <v>0</v>
      </c>
      <c r="D20" s="57">
        <v>0</v>
      </c>
      <c r="E20" s="82">
        <f>E21</f>
        <v>84950</v>
      </c>
      <c r="F20" s="57">
        <v>0</v>
      </c>
      <c r="G20" s="56">
        <v>0</v>
      </c>
      <c r="H20" s="57">
        <v>0</v>
      </c>
    </row>
    <row r="21" spans="1:8" ht="14.45" outlineLevel="2" x14ac:dyDescent="0.35">
      <c r="B21" s="52" t="s">
        <v>497</v>
      </c>
      <c r="C21" s="79">
        <v>0</v>
      </c>
      <c r="D21" s="54">
        <v>0</v>
      </c>
      <c r="E21" s="83">
        <v>84950</v>
      </c>
      <c r="F21" s="54">
        <v>0</v>
      </c>
      <c r="G21" s="53">
        <v>0</v>
      </c>
      <c r="H21" s="54">
        <v>0</v>
      </c>
    </row>
    <row r="22" spans="1:8" ht="14.45" outlineLevel="2" x14ac:dyDescent="0.35">
      <c r="B22" s="80" t="s">
        <v>502</v>
      </c>
      <c r="C22" s="78">
        <v>0</v>
      </c>
      <c r="D22" s="57">
        <v>0</v>
      </c>
      <c r="E22" s="82">
        <f>E23</f>
        <v>1374450</v>
      </c>
      <c r="F22" s="57">
        <v>0</v>
      </c>
      <c r="G22" s="56">
        <v>0</v>
      </c>
      <c r="H22" s="57">
        <v>0</v>
      </c>
    </row>
    <row r="23" spans="1:8" ht="14.45" outlineLevel="2" x14ac:dyDescent="0.35">
      <c r="B23" s="52" t="s">
        <v>503</v>
      </c>
      <c r="C23" s="79">
        <v>0</v>
      </c>
      <c r="D23" s="54">
        <v>0</v>
      </c>
      <c r="E23" s="83">
        <v>1374450</v>
      </c>
      <c r="F23" s="54">
        <v>0</v>
      </c>
      <c r="G23" s="53">
        <v>0</v>
      </c>
      <c r="H23" s="54">
        <v>0</v>
      </c>
    </row>
    <row r="24" spans="1:8" outlineLevel="1" x14ac:dyDescent="0.25">
      <c r="A24" s="11"/>
      <c r="B24" s="55" t="s">
        <v>341</v>
      </c>
      <c r="C24" s="78">
        <v>0</v>
      </c>
      <c r="D24" s="57">
        <v>0</v>
      </c>
      <c r="E24" s="82">
        <f>E25</f>
        <v>1193629</v>
      </c>
      <c r="F24" s="57">
        <v>0</v>
      </c>
      <c r="G24" s="56">
        <v>0</v>
      </c>
      <c r="H24" s="57">
        <v>0</v>
      </c>
    </row>
    <row r="25" spans="1:8" outlineLevel="2" collapsed="1" x14ac:dyDescent="0.25">
      <c r="B25" s="52" t="s">
        <v>342</v>
      </c>
      <c r="C25" s="79">
        <v>0</v>
      </c>
      <c r="D25" s="54">
        <v>0</v>
      </c>
      <c r="E25" s="83">
        <v>1193629</v>
      </c>
      <c r="F25" s="54">
        <v>0</v>
      </c>
      <c r="G25" s="53">
        <v>0</v>
      </c>
      <c r="H25" s="54">
        <v>0</v>
      </c>
    </row>
    <row r="26" spans="1:8" outlineLevel="2" collapsed="1" x14ac:dyDescent="0.25">
      <c r="B26" s="52" t="s">
        <v>343</v>
      </c>
      <c r="C26" s="79">
        <v>0</v>
      </c>
      <c r="D26" s="54">
        <v>0</v>
      </c>
      <c r="E26" s="83">
        <v>0</v>
      </c>
      <c r="F26" s="54">
        <v>0</v>
      </c>
      <c r="G26" s="53">
        <v>0</v>
      </c>
      <c r="H26" s="54">
        <v>0</v>
      </c>
    </row>
    <row r="27" spans="1:8" ht="14.45" outlineLevel="2" collapsed="1" x14ac:dyDescent="0.35">
      <c r="B27" s="52" t="s">
        <v>344</v>
      </c>
      <c r="C27" s="79">
        <v>0</v>
      </c>
      <c r="D27" s="54">
        <v>0</v>
      </c>
      <c r="E27" s="83">
        <v>0</v>
      </c>
      <c r="F27" s="54">
        <v>0</v>
      </c>
      <c r="G27" s="53">
        <v>0</v>
      </c>
      <c r="H27" s="54">
        <v>0</v>
      </c>
    </row>
    <row r="28" spans="1:8" ht="14.45" outlineLevel="2" collapsed="1" x14ac:dyDescent="0.35">
      <c r="B28" s="52" t="s">
        <v>345</v>
      </c>
      <c r="C28" s="79">
        <v>0</v>
      </c>
      <c r="D28" s="54">
        <v>0</v>
      </c>
      <c r="E28" s="83">
        <v>0</v>
      </c>
      <c r="F28" s="54">
        <v>0</v>
      </c>
      <c r="G28" s="53">
        <v>0</v>
      </c>
      <c r="H28" s="54">
        <v>0</v>
      </c>
    </row>
    <row r="29" spans="1:8" ht="14.45" outlineLevel="1" collapsed="1" x14ac:dyDescent="0.35">
      <c r="B29" s="52" t="s">
        <v>346</v>
      </c>
      <c r="C29" s="79">
        <v>0</v>
      </c>
      <c r="D29" s="54">
        <v>0</v>
      </c>
      <c r="E29" s="83">
        <v>0</v>
      </c>
      <c r="F29" s="54">
        <v>0</v>
      </c>
      <c r="G29" s="53">
        <v>0</v>
      </c>
      <c r="H29" s="54">
        <v>0</v>
      </c>
    </row>
    <row r="30" spans="1:8" ht="14.45" outlineLevel="1" x14ac:dyDescent="0.35">
      <c r="A30" s="11"/>
      <c r="B30" s="55" t="s">
        <v>347</v>
      </c>
      <c r="C30" s="78">
        <v>0</v>
      </c>
      <c r="D30" s="57">
        <v>0</v>
      </c>
      <c r="E30" s="82">
        <v>0</v>
      </c>
      <c r="F30" s="57">
        <v>0</v>
      </c>
      <c r="G30" s="56">
        <v>0</v>
      </c>
      <c r="H30" s="57">
        <v>0</v>
      </c>
    </row>
    <row r="31" spans="1:8" ht="14.45" outlineLevel="1" collapsed="1" x14ac:dyDescent="0.35">
      <c r="B31" s="52" t="s">
        <v>348</v>
      </c>
      <c r="C31" s="79">
        <v>0</v>
      </c>
      <c r="D31" s="54">
        <v>0</v>
      </c>
      <c r="E31" s="83">
        <v>0</v>
      </c>
      <c r="F31" s="54">
        <v>0</v>
      </c>
      <c r="G31" s="53">
        <v>0</v>
      </c>
      <c r="H31" s="54">
        <v>0</v>
      </c>
    </row>
    <row r="32" spans="1:8" ht="14.45" outlineLevel="1" x14ac:dyDescent="0.35">
      <c r="A32" s="11"/>
      <c r="B32" s="55" t="s">
        <v>349</v>
      </c>
      <c r="C32" s="78">
        <v>0</v>
      </c>
      <c r="D32" s="57">
        <v>0</v>
      </c>
      <c r="E32" s="82">
        <f>E33</f>
        <v>90900</v>
      </c>
      <c r="F32" s="57">
        <v>0</v>
      </c>
      <c r="G32" s="56">
        <v>0</v>
      </c>
      <c r="H32" s="57">
        <v>0</v>
      </c>
    </row>
    <row r="33" spans="1:8" ht="14.45" outlineLevel="2" collapsed="1" x14ac:dyDescent="0.35">
      <c r="B33" s="52" t="s">
        <v>350</v>
      </c>
      <c r="C33" s="79">
        <v>0</v>
      </c>
      <c r="D33" s="54">
        <v>0</v>
      </c>
      <c r="E33" s="83">
        <v>90900</v>
      </c>
      <c r="F33" s="54">
        <v>0</v>
      </c>
      <c r="G33" s="53">
        <v>0</v>
      </c>
      <c r="H33" s="54">
        <v>0</v>
      </c>
    </row>
    <row r="34" spans="1:8" outlineLevel="2" collapsed="1" x14ac:dyDescent="0.25">
      <c r="B34" s="52" t="s">
        <v>351</v>
      </c>
      <c r="C34" s="79">
        <v>0</v>
      </c>
      <c r="D34" s="54">
        <v>0</v>
      </c>
      <c r="E34" s="83">
        <v>0</v>
      </c>
      <c r="F34" s="54">
        <v>0</v>
      </c>
      <c r="G34" s="53">
        <v>0</v>
      </c>
      <c r="H34" s="54">
        <v>0</v>
      </c>
    </row>
    <row r="35" spans="1:8" outlineLevel="2" collapsed="1" x14ac:dyDescent="0.25">
      <c r="A35" s="11"/>
      <c r="B35" s="55" t="s">
        <v>352</v>
      </c>
      <c r="C35" s="82">
        <f>C36+C37</f>
        <v>144368</v>
      </c>
      <c r="D35" s="57">
        <v>0</v>
      </c>
      <c r="E35" s="82">
        <f>E36+E37</f>
        <v>177392</v>
      </c>
      <c r="F35" s="57">
        <v>0</v>
      </c>
      <c r="G35" s="56">
        <v>0</v>
      </c>
      <c r="H35" s="57">
        <v>0</v>
      </c>
    </row>
    <row r="36" spans="1:8" outlineLevel="2" collapsed="1" x14ac:dyDescent="0.25">
      <c r="B36" s="52" t="s">
        <v>353</v>
      </c>
      <c r="C36" s="83">
        <v>22089</v>
      </c>
      <c r="D36" s="54">
        <v>0</v>
      </c>
      <c r="E36" s="83">
        <v>24543</v>
      </c>
      <c r="F36" s="54">
        <v>0</v>
      </c>
      <c r="G36" s="53">
        <v>0</v>
      </c>
      <c r="H36" s="54">
        <v>0</v>
      </c>
    </row>
    <row r="37" spans="1:8" outlineLevel="2" collapsed="1" x14ac:dyDescent="0.25">
      <c r="B37" s="52" t="s">
        <v>354</v>
      </c>
      <c r="C37" s="83">
        <v>122279</v>
      </c>
      <c r="D37" s="54">
        <v>0</v>
      </c>
      <c r="E37" s="83">
        <v>152849</v>
      </c>
      <c r="F37" s="54">
        <v>0</v>
      </c>
      <c r="G37" s="53">
        <v>0</v>
      </c>
      <c r="H37" s="54">
        <v>0</v>
      </c>
    </row>
    <row r="38" spans="1:8" ht="14.45" x14ac:dyDescent="0.35">
      <c r="A38" s="16" t="s">
        <v>17</v>
      </c>
      <c r="B38" s="16" t="s">
        <v>355</v>
      </c>
      <c r="C38" s="77">
        <v>10000000</v>
      </c>
      <c r="D38" s="18">
        <v>100</v>
      </c>
      <c r="E38" s="82">
        <f>E11-E13</f>
        <v>1661390</v>
      </c>
      <c r="F38" s="18">
        <v>0</v>
      </c>
      <c r="G38" s="17">
        <v>10000000</v>
      </c>
      <c r="H38" s="18">
        <v>0</v>
      </c>
    </row>
    <row r="39" spans="1:8" ht="14.45" x14ac:dyDescent="0.35">
      <c r="A39" s="11"/>
      <c r="B39" s="55" t="s">
        <v>202</v>
      </c>
      <c r="C39" s="78">
        <v>0</v>
      </c>
      <c r="D39" s="57">
        <v>0</v>
      </c>
      <c r="E39" s="82">
        <f>E40</f>
        <v>126</v>
      </c>
      <c r="F39" s="57">
        <v>0</v>
      </c>
      <c r="G39" s="56">
        <v>0</v>
      </c>
      <c r="H39" s="57">
        <v>0</v>
      </c>
    </row>
    <row r="40" spans="1:8" ht="14.45" outlineLevel="1" x14ac:dyDescent="0.35">
      <c r="A40" s="11"/>
      <c r="B40" s="55" t="s">
        <v>356</v>
      </c>
      <c r="C40" s="78">
        <v>0</v>
      </c>
      <c r="D40" s="57">
        <v>0</v>
      </c>
      <c r="E40" s="82">
        <f>E41</f>
        <v>126</v>
      </c>
      <c r="F40" s="57">
        <v>0</v>
      </c>
      <c r="G40" s="56">
        <v>0</v>
      </c>
      <c r="H40" s="57">
        <v>0</v>
      </c>
    </row>
    <row r="41" spans="1:8" ht="14.45" outlineLevel="2" collapsed="1" x14ac:dyDescent="0.35">
      <c r="B41" s="52" t="s">
        <v>357</v>
      </c>
      <c r="C41" s="79">
        <v>0</v>
      </c>
      <c r="D41" s="54">
        <v>0</v>
      </c>
      <c r="E41" s="83">
        <v>126</v>
      </c>
      <c r="F41" s="54">
        <v>0</v>
      </c>
      <c r="G41" s="53">
        <v>0</v>
      </c>
      <c r="H41" s="54">
        <v>0</v>
      </c>
    </row>
    <row r="42" spans="1:8" ht="14.45" outlineLevel="1" x14ac:dyDescent="0.35">
      <c r="A42" s="11"/>
      <c r="B42" s="55" t="s">
        <v>358</v>
      </c>
      <c r="C42" s="78">
        <v>0</v>
      </c>
      <c r="D42" s="57">
        <v>0</v>
      </c>
      <c r="E42" s="82">
        <v>0</v>
      </c>
      <c r="F42" s="57">
        <v>0</v>
      </c>
      <c r="G42" s="56">
        <v>0</v>
      </c>
      <c r="H42" s="57">
        <v>0</v>
      </c>
    </row>
    <row r="43" spans="1:8" ht="14.45" outlineLevel="2" collapsed="1" x14ac:dyDescent="0.35">
      <c r="B43" s="52" t="s">
        <v>359</v>
      </c>
      <c r="C43" s="79">
        <v>0</v>
      </c>
      <c r="D43" s="54">
        <v>0</v>
      </c>
      <c r="E43" s="83">
        <v>0</v>
      </c>
      <c r="F43" s="54">
        <v>0</v>
      </c>
      <c r="G43" s="53">
        <v>0</v>
      </c>
      <c r="H43" s="54">
        <v>0</v>
      </c>
    </row>
    <row r="44" spans="1:8" outlineLevel="2" collapsed="1" x14ac:dyDescent="0.25">
      <c r="B44" s="52" t="s">
        <v>360</v>
      </c>
      <c r="C44" s="79">
        <v>0</v>
      </c>
      <c r="D44" s="54">
        <v>0</v>
      </c>
      <c r="E44" s="83">
        <v>0</v>
      </c>
      <c r="F44" s="54">
        <v>0</v>
      </c>
      <c r="G44" s="53">
        <v>0</v>
      </c>
      <c r="H44" s="54">
        <v>0</v>
      </c>
    </row>
    <row r="45" spans="1:8" ht="14.45" x14ac:dyDescent="0.35">
      <c r="A45" s="11"/>
      <c r="B45" s="55" t="s">
        <v>294</v>
      </c>
      <c r="C45" s="78">
        <v>-71000</v>
      </c>
      <c r="D45" s="57">
        <v>0.71</v>
      </c>
      <c r="E45" s="82">
        <f>E46</f>
        <v>148832</v>
      </c>
      <c r="F45" s="57">
        <v>0</v>
      </c>
      <c r="G45" s="56">
        <v>71000</v>
      </c>
      <c r="H45" s="57">
        <v>0</v>
      </c>
    </row>
    <row r="46" spans="1:8" ht="14.45" outlineLevel="1" collapsed="1" x14ac:dyDescent="0.35">
      <c r="A46" t="s">
        <v>17</v>
      </c>
      <c r="B46" s="52" t="s">
        <v>361</v>
      </c>
      <c r="C46" s="79">
        <v>-71000</v>
      </c>
      <c r="D46" s="54">
        <v>0.71</v>
      </c>
      <c r="E46" s="83">
        <v>148832</v>
      </c>
      <c r="F46" s="54">
        <v>0</v>
      </c>
      <c r="G46" s="53">
        <v>71000</v>
      </c>
      <c r="H46" s="54">
        <v>0</v>
      </c>
    </row>
    <row r="47" spans="1:8" ht="14.45" outlineLevel="1" collapsed="1" x14ac:dyDescent="0.35">
      <c r="B47" s="52" t="s">
        <v>362</v>
      </c>
      <c r="C47" s="79">
        <v>0</v>
      </c>
      <c r="D47" s="54">
        <v>0</v>
      </c>
      <c r="E47" s="83">
        <v>0</v>
      </c>
      <c r="F47" s="54">
        <v>0</v>
      </c>
      <c r="G47" s="53">
        <v>0</v>
      </c>
      <c r="H47" s="54">
        <v>0</v>
      </c>
    </row>
    <row r="48" spans="1:8" ht="14.45" x14ac:dyDescent="0.35">
      <c r="A48" s="16" t="s">
        <v>17</v>
      </c>
      <c r="B48" s="16" t="s">
        <v>363</v>
      </c>
      <c r="C48" s="77">
        <v>9929000</v>
      </c>
      <c r="D48" s="18">
        <v>99.29</v>
      </c>
      <c r="E48" s="82">
        <f>E38+E39-E45</f>
        <v>1512684</v>
      </c>
      <c r="F48" s="18">
        <v>0</v>
      </c>
      <c r="G48" s="17">
        <v>9929000</v>
      </c>
      <c r="H48" s="18">
        <v>0</v>
      </c>
    </row>
    <row r="49" spans="1:8" x14ac:dyDescent="0.25">
      <c r="A49" t="s">
        <v>17</v>
      </c>
      <c r="B49" t="s">
        <v>17</v>
      </c>
      <c r="E49" s="73"/>
    </row>
    <row r="50" spans="1:8" x14ac:dyDescent="0.25">
      <c r="A50" s="11"/>
      <c r="B50" s="11" t="s">
        <v>303</v>
      </c>
      <c r="C50" s="75">
        <v>-906</v>
      </c>
      <c r="D50" s="13">
        <v>0.01</v>
      </c>
      <c r="E50" s="82">
        <f>E51</f>
        <v>1098640</v>
      </c>
      <c r="F50" s="13">
        <v>0</v>
      </c>
      <c r="G50" s="12">
        <v>906</v>
      </c>
      <c r="H50" s="13">
        <v>0</v>
      </c>
    </row>
    <row r="51" spans="1:8" outlineLevel="1" collapsed="1" x14ac:dyDescent="0.25">
      <c r="B51" t="s">
        <v>364</v>
      </c>
      <c r="C51" s="76">
        <v>0</v>
      </c>
      <c r="D51" s="15">
        <v>0</v>
      </c>
      <c r="E51" s="83">
        <v>1098640</v>
      </c>
      <c r="F51" s="15">
        <v>0</v>
      </c>
      <c r="G51" s="14">
        <v>0</v>
      </c>
      <c r="H51" s="15">
        <v>0</v>
      </c>
    </row>
    <row r="52" spans="1:8" outlineLevel="1" collapsed="1" x14ac:dyDescent="0.25">
      <c r="B52" t="s">
        <v>365</v>
      </c>
      <c r="C52" s="76">
        <v>-906</v>
      </c>
      <c r="D52" s="15">
        <v>0.01</v>
      </c>
      <c r="E52" s="83">
        <v>0</v>
      </c>
      <c r="F52" s="15">
        <v>0</v>
      </c>
      <c r="G52" s="14">
        <v>906</v>
      </c>
      <c r="H52" s="15">
        <v>0</v>
      </c>
    </row>
    <row r="53" spans="1:8" outlineLevel="1" collapsed="1" x14ac:dyDescent="0.25">
      <c r="B53" t="s">
        <v>366</v>
      </c>
      <c r="C53" s="76">
        <v>0</v>
      </c>
      <c r="D53" s="15">
        <v>0</v>
      </c>
      <c r="E53" s="83">
        <v>0</v>
      </c>
      <c r="F53" s="15">
        <v>0</v>
      </c>
      <c r="G53" s="14">
        <v>0</v>
      </c>
      <c r="H53" s="15">
        <v>0</v>
      </c>
    </row>
    <row r="54" spans="1:8" x14ac:dyDescent="0.25">
      <c r="A54" s="16" t="s">
        <v>17</v>
      </c>
      <c r="B54" s="16" t="s">
        <v>367</v>
      </c>
      <c r="C54" s="77">
        <v>9928094</v>
      </c>
      <c r="D54" s="18">
        <v>99.28</v>
      </c>
      <c r="E54" s="82">
        <f>E48-E50</f>
        <v>414044</v>
      </c>
      <c r="F54" s="18">
        <v>0</v>
      </c>
      <c r="G54" s="17">
        <v>9928094</v>
      </c>
      <c r="H54" s="18">
        <v>0</v>
      </c>
    </row>
    <row r="55" spans="1:8" x14ac:dyDescent="0.25">
      <c r="A55" t="s">
        <v>17</v>
      </c>
      <c r="B55" t="s">
        <v>17</v>
      </c>
    </row>
  </sheetData>
  <mergeCells count="4">
    <mergeCell ref="A1:H1"/>
    <mergeCell ref="A2:H2"/>
    <mergeCell ref="A3:H3"/>
    <mergeCell ref="A4:H4"/>
  </mergeCells>
  <pageMargins left="0.7" right="0.7" top="0.75" bottom="0.75" header="0.3" footer="0.3"/>
  <pageSetup orientation="portrait" horizontalDpi="4294967295" verticalDpi="429496729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595"/>
  <sheetViews>
    <sheetView topLeftCell="A81" zoomScale="60" workbookViewId="0">
      <selection activeCell="M22" sqref="M22"/>
    </sheetView>
  </sheetViews>
  <sheetFormatPr baseColWidth="10" defaultColWidth="8.7109375" defaultRowHeight="15" x14ac:dyDescent="0.25"/>
  <cols>
    <col min="1" max="1" width="20" customWidth="1"/>
    <col min="2" max="2" width="10" customWidth="1"/>
    <col min="3" max="3" width="50" customWidth="1"/>
    <col min="4" max="4" width="10" customWidth="1"/>
    <col min="5" max="5" width="25" customWidth="1"/>
    <col min="6" max="9" width="15" customWidth="1"/>
    <col min="13" max="13" width="22" customWidth="1"/>
  </cols>
  <sheetData>
    <row r="1" spans="1:9" ht="14.45" x14ac:dyDescent="0.35">
      <c r="A1" s="202" t="s">
        <v>0</v>
      </c>
      <c r="B1" s="202"/>
      <c r="C1" s="202"/>
      <c r="D1" s="202"/>
      <c r="E1" s="202"/>
      <c r="F1" s="202"/>
      <c r="G1" s="202"/>
      <c r="H1" s="202"/>
      <c r="I1" s="202"/>
    </row>
    <row r="2" spans="1:9" ht="14.45" x14ac:dyDescent="0.35">
      <c r="A2" s="202" t="s">
        <v>1</v>
      </c>
      <c r="B2" s="202"/>
      <c r="C2" s="202"/>
      <c r="D2" s="202"/>
      <c r="E2" s="202"/>
      <c r="F2" s="202"/>
      <c r="G2" s="202"/>
      <c r="H2" s="202"/>
      <c r="I2" s="202"/>
    </row>
    <row r="3" spans="1:9" ht="14.45" x14ac:dyDescent="0.35">
      <c r="A3" s="202" t="s">
        <v>2</v>
      </c>
      <c r="B3" s="202"/>
      <c r="C3" s="202"/>
      <c r="D3" s="202"/>
      <c r="E3" s="202"/>
      <c r="F3" s="202"/>
      <c r="G3" s="202"/>
      <c r="H3" s="202"/>
      <c r="I3" s="202"/>
    </row>
    <row r="4" spans="1:9" ht="14.45" x14ac:dyDescent="0.35">
      <c r="A4" s="202" t="s">
        <v>3</v>
      </c>
      <c r="B4" s="202"/>
      <c r="C4" s="202"/>
      <c r="D4" s="202"/>
      <c r="E4" s="202"/>
      <c r="F4" s="202"/>
      <c r="G4" s="202"/>
      <c r="H4" s="202"/>
      <c r="I4" s="202"/>
    </row>
    <row r="5" spans="1:9" ht="14.45" x14ac:dyDescent="0.35">
      <c r="A5" s="202" t="s">
        <v>4</v>
      </c>
      <c r="B5" s="202"/>
      <c r="C5" s="202"/>
      <c r="D5" s="202"/>
      <c r="E5" s="202"/>
      <c r="F5" s="202"/>
      <c r="G5" s="202"/>
      <c r="H5" s="202"/>
      <c r="I5" s="202"/>
    </row>
    <row r="6" spans="1:9" ht="14.45" x14ac:dyDescent="0.35">
      <c r="A6" s="202"/>
      <c r="B6" s="202"/>
      <c r="C6" s="202"/>
      <c r="D6" s="202"/>
      <c r="E6" s="202"/>
      <c r="F6" s="202"/>
      <c r="G6" s="202"/>
      <c r="H6" s="202"/>
      <c r="I6" s="202"/>
    </row>
    <row r="7" spans="1:9" x14ac:dyDescent="0.25">
      <c r="A7" s="202" t="s">
        <v>5</v>
      </c>
      <c r="B7" s="202"/>
      <c r="C7" s="202"/>
      <c r="D7" s="202"/>
      <c r="E7" s="202"/>
      <c r="F7" s="202"/>
      <c r="G7" s="202"/>
      <c r="H7" s="202"/>
      <c r="I7" s="202"/>
    </row>
    <row r="8" spans="1:9" ht="14.45" x14ac:dyDescent="0.35">
      <c r="A8" s="202"/>
      <c r="B8" s="202"/>
      <c r="C8" s="202"/>
      <c r="D8" s="202"/>
      <c r="E8" s="202"/>
      <c r="F8" s="202"/>
      <c r="G8" s="202"/>
      <c r="H8" s="202"/>
      <c r="I8" s="202"/>
    </row>
    <row r="9" spans="1:9" x14ac:dyDescent="0.25">
      <c r="A9" s="1" t="s">
        <v>6</v>
      </c>
      <c r="B9" s="1" t="s">
        <v>7</v>
      </c>
      <c r="C9" s="1" t="s">
        <v>8</v>
      </c>
      <c r="D9" s="1" t="s">
        <v>9</v>
      </c>
      <c r="E9" s="1" t="s">
        <v>10</v>
      </c>
      <c r="F9" s="1" t="s">
        <v>11</v>
      </c>
      <c r="G9" s="1" t="s">
        <v>12</v>
      </c>
      <c r="H9" s="1" t="s">
        <v>13</v>
      </c>
      <c r="I9" s="1" t="s">
        <v>14</v>
      </c>
    </row>
    <row r="10" spans="1:9" ht="14.45" x14ac:dyDescent="0.35">
      <c r="A10" s="2" t="s">
        <v>15</v>
      </c>
      <c r="B10" s="2"/>
      <c r="C10" s="2" t="s">
        <v>16</v>
      </c>
      <c r="D10" s="2"/>
      <c r="E10" s="2" t="s">
        <v>17</v>
      </c>
      <c r="F10" s="3">
        <v>0</v>
      </c>
      <c r="G10" s="3">
        <v>34452079.159999996</v>
      </c>
      <c r="H10" s="3">
        <v>21108256</v>
      </c>
      <c r="I10" s="3">
        <v>13343823.16</v>
      </c>
    </row>
    <row r="11" spans="1:9" ht="14.45" x14ac:dyDescent="0.35">
      <c r="A11" t="s">
        <v>17</v>
      </c>
      <c r="B11" t="s">
        <v>17</v>
      </c>
      <c r="C11" t="s">
        <v>17</v>
      </c>
      <c r="D11" t="s">
        <v>17</v>
      </c>
      <c r="E11" t="s">
        <v>17</v>
      </c>
      <c r="F11" t="s">
        <v>17</v>
      </c>
      <c r="G11" t="s">
        <v>17</v>
      </c>
      <c r="H11" t="s">
        <v>17</v>
      </c>
      <c r="I11" t="s">
        <v>17</v>
      </c>
    </row>
    <row r="12" spans="1:9" ht="14.45" x14ac:dyDescent="0.35">
      <c r="A12" s="4" t="s">
        <v>18</v>
      </c>
      <c r="B12" s="4"/>
      <c r="C12" s="4" t="s">
        <v>19</v>
      </c>
      <c r="D12" s="4"/>
      <c r="E12" s="4" t="s">
        <v>17</v>
      </c>
      <c r="F12" s="5">
        <v>0</v>
      </c>
      <c r="G12" s="5">
        <v>33292446.16</v>
      </c>
      <c r="H12" s="5">
        <v>20780906</v>
      </c>
      <c r="I12" s="5">
        <v>12511540.16</v>
      </c>
    </row>
    <row r="13" spans="1:9" ht="14.45" x14ac:dyDescent="0.35">
      <c r="A13" t="s">
        <v>17</v>
      </c>
      <c r="B13" t="s">
        <v>17</v>
      </c>
      <c r="C13" t="s">
        <v>17</v>
      </c>
      <c r="D13" t="s">
        <v>17</v>
      </c>
      <c r="E13" t="s">
        <v>17</v>
      </c>
      <c r="F13" t="s">
        <v>17</v>
      </c>
      <c r="G13" t="s">
        <v>17</v>
      </c>
      <c r="H13" t="s">
        <v>17</v>
      </c>
      <c r="I13" t="s">
        <v>17</v>
      </c>
    </row>
    <row r="14" spans="1:9" ht="14.45" x14ac:dyDescent="0.35">
      <c r="A14" s="6" t="s">
        <v>20</v>
      </c>
      <c r="B14" s="6" t="s">
        <v>21</v>
      </c>
      <c r="C14" s="6" t="s">
        <v>22</v>
      </c>
      <c r="D14" s="6"/>
      <c r="E14" s="6" t="s">
        <v>17</v>
      </c>
      <c r="F14" s="7">
        <v>0</v>
      </c>
      <c r="G14" s="7">
        <v>10826999.16</v>
      </c>
      <c r="H14" s="7">
        <v>269906</v>
      </c>
      <c r="I14" s="7">
        <v>10557093.16</v>
      </c>
    </row>
    <row r="15" spans="1:9" ht="14.45" x14ac:dyDescent="0.35">
      <c r="A15" t="s">
        <v>17</v>
      </c>
      <c r="B15" t="s">
        <v>17</v>
      </c>
      <c r="C15" t="s">
        <v>17</v>
      </c>
      <c r="D15" t="s">
        <v>17</v>
      </c>
      <c r="E15" t="s">
        <v>17</v>
      </c>
      <c r="F15" t="s">
        <v>17</v>
      </c>
      <c r="G15" t="s">
        <v>17</v>
      </c>
      <c r="H15" t="s">
        <v>17</v>
      </c>
      <c r="I15" t="s">
        <v>17</v>
      </c>
    </row>
    <row r="16" spans="1:9" ht="14.45" x14ac:dyDescent="0.35">
      <c r="A16" s="6" t="s">
        <v>23</v>
      </c>
      <c r="B16" s="6" t="s">
        <v>24</v>
      </c>
      <c r="C16" s="6" t="s">
        <v>25</v>
      </c>
      <c r="D16" s="6"/>
      <c r="E16" s="6" t="s">
        <v>17</v>
      </c>
      <c r="F16" s="7">
        <v>0</v>
      </c>
      <c r="G16" s="7">
        <v>0</v>
      </c>
      <c r="H16" s="7">
        <v>0</v>
      </c>
      <c r="I16" s="7">
        <v>0</v>
      </c>
    </row>
    <row r="17" spans="1:9" ht="14.45" x14ac:dyDescent="0.35">
      <c r="A17" t="s">
        <v>17</v>
      </c>
      <c r="B17" t="s">
        <v>17</v>
      </c>
      <c r="C17" t="s">
        <v>17</v>
      </c>
      <c r="D17" t="s">
        <v>17</v>
      </c>
      <c r="E17" t="s">
        <v>17</v>
      </c>
      <c r="F17" t="s">
        <v>17</v>
      </c>
      <c r="G17" t="s">
        <v>17</v>
      </c>
      <c r="H17" t="s">
        <v>17</v>
      </c>
      <c r="I17" t="s">
        <v>17</v>
      </c>
    </row>
    <row r="18" spans="1:9" ht="14.45" x14ac:dyDescent="0.35">
      <c r="A18" s="6" t="s">
        <v>26</v>
      </c>
      <c r="B18" s="6"/>
      <c r="C18" s="6" t="s">
        <v>27</v>
      </c>
      <c r="D18" s="6"/>
      <c r="E18" s="6" t="s">
        <v>17</v>
      </c>
      <c r="F18" s="7">
        <v>0</v>
      </c>
      <c r="G18" s="7">
        <v>0</v>
      </c>
      <c r="H18" s="7">
        <v>0</v>
      </c>
      <c r="I18" s="7">
        <v>0</v>
      </c>
    </row>
    <row r="19" spans="1:9" ht="14.45" x14ac:dyDescent="0.35">
      <c r="A19" t="s">
        <v>17</v>
      </c>
      <c r="B19" t="s">
        <v>17</v>
      </c>
      <c r="C19" t="s">
        <v>17</v>
      </c>
      <c r="D19" t="s">
        <v>17</v>
      </c>
      <c r="E19" t="s">
        <v>17</v>
      </c>
      <c r="F19" t="s">
        <v>17</v>
      </c>
      <c r="G19" t="s">
        <v>17</v>
      </c>
      <c r="H19" t="s">
        <v>17</v>
      </c>
      <c r="I19" t="s">
        <v>17</v>
      </c>
    </row>
    <row r="20" spans="1:9" ht="14.45" x14ac:dyDescent="0.35">
      <c r="A20" s="6" t="s">
        <v>26</v>
      </c>
      <c r="B20" s="6" t="s">
        <v>28</v>
      </c>
      <c r="C20" s="6" t="s">
        <v>29</v>
      </c>
      <c r="D20" s="6"/>
      <c r="E20" s="6" t="s">
        <v>17</v>
      </c>
      <c r="F20" s="7">
        <v>0</v>
      </c>
      <c r="G20" s="7">
        <v>0</v>
      </c>
      <c r="H20" s="7">
        <v>0</v>
      </c>
      <c r="I20" s="7">
        <v>0</v>
      </c>
    </row>
    <row r="21" spans="1:9" ht="14.45" x14ac:dyDescent="0.35">
      <c r="A21" t="s">
        <v>17</v>
      </c>
      <c r="B21" t="s">
        <v>17</v>
      </c>
      <c r="C21" t="s">
        <v>17</v>
      </c>
      <c r="D21" t="s">
        <v>17</v>
      </c>
      <c r="E21" t="s">
        <v>17</v>
      </c>
      <c r="F21" t="s">
        <v>17</v>
      </c>
      <c r="G21" t="s">
        <v>17</v>
      </c>
      <c r="H21" t="s">
        <v>17</v>
      </c>
      <c r="I21" t="s">
        <v>17</v>
      </c>
    </row>
    <row r="22" spans="1:9" ht="14.45" x14ac:dyDescent="0.35">
      <c r="A22" s="6" t="s">
        <v>23</v>
      </c>
      <c r="B22" s="6" t="s">
        <v>30</v>
      </c>
      <c r="C22" s="6" t="s">
        <v>31</v>
      </c>
      <c r="D22" s="6"/>
      <c r="E22" s="6" t="s">
        <v>17</v>
      </c>
      <c r="F22" s="7">
        <v>0</v>
      </c>
      <c r="G22" s="7">
        <v>10826999.16</v>
      </c>
      <c r="H22" s="7">
        <v>269906</v>
      </c>
      <c r="I22" s="7">
        <v>10557093.16</v>
      </c>
    </row>
    <row r="23" spans="1:9" ht="14.45" x14ac:dyDescent="0.35">
      <c r="A23" t="s">
        <v>17</v>
      </c>
      <c r="B23" t="s">
        <v>17</v>
      </c>
      <c r="C23" t="s">
        <v>17</v>
      </c>
      <c r="D23" t="s">
        <v>17</v>
      </c>
      <c r="E23" t="s">
        <v>17</v>
      </c>
      <c r="F23" t="s">
        <v>17</v>
      </c>
      <c r="G23" t="s">
        <v>17</v>
      </c>
      <c r="H23" t="s">
        <v>17</v>
      </c>
      <c r="I23" t="s">
        <v>17</v>
      </c>
    </row>
    <row r="24" spans="1:9" ht="14.45" x14ac:dyDescent="0.35">
      <c r="A24" s="6" t="s">
        <v>26</v>
      </c>
      <c r="B24" s="6" t="s">
        <v>32</v>
      </c>
      <c r="C24" s="6" t="s">
        <v>33</v>
      </c>
      <c r="D24" s="6"/>
      <c r="E24" s="6" t="s">
        <v>17</v>
      </c>
      <c r="F24" s="7">
        <v>0</v>
      </c>
      <c r="G24" s="7">
        <v>10826999.16</v>
      </c>
      <c r="H24" s="7">
        <v>269906</v>
      </c>
      <c r="I24" s="7">
        <v>10557093.16</v>
      </c>
    </row>
    <row r="25" spans="1:9" ht="14.45" x14ac:dyDescent="0.35">
      <c r="A25" s="8" t="s">
        <v>34</v>
      </c>
      <c r="B25" s="8" t="s">
        <v>32</v>
      </c>
      <c r="C25" s="8" t="s">
        <v>33</v>
      </c>
      <c r="D25" s="8" t="s">
        <v>35</v>
      </c>
      <c r="E25" s="8" t="s">
        <v>36</v>
      </c>
      <c r="F25" s="9">
        <v>0</v>
      </c>
      <c r="G25" s="9">
        <v>10515000</v>
      </c>
      <c r="H25" s="9">
        <v>0</v>
      </c>
      <c r="I25" s="9">
        <v>10515000</v>
      </c>
    </row>
    <row r="26" spans="1:9" ht="14.45" x14ac:dyDescent="0.35">
      <c r="A26" s="8" t="s">
        <v>34</v>
      </c>
      <c r="B26" s="8" t="s">
        <v>32</v>
      </c>
      <c r="C26" s="8" t="s">
        <v>33</v>
      </c>
      <c r="D26" s="8" t="s">
        <v>37</v>
      </c>
      <c r="E26" s="8" t="s">
        <v>38</v>
      </c>
      <c r="F26" s="9">
        <v>0</v>
      </c>
      <c r="G26" s="9">
        <v>1999.16</v>
      </c>
      <c r="H26" s="9">
        <v>0</v>
      </c>
      <c r="I26" s="9">
        <v>1999.16</v>
      </c>
    </row>
    <row r="27" spans="1:9" ht="14.45" x14ac:dyDescent="0.35">
      <c r="A27" s="8" t="s">
        <v>34</v>
      </c>
      <c r="B27" s="8" t="s">
        <v>32</v>
      </c>
      <c r="C27" s="8" t="s">
        <v>33</v>
      </c>
      <c r="D27" s="8" t="s">
        <v>39</v>
      </c>
      <c r="E27" s="8" t="s">
        <v>40</v>
      </c>
      <c r="F27" s="9">
        <v>0</v>
      </c>
      <c r="G27" s="9">
        <v>310000</v>
      </c>
      <c r="H27" s="9">
        <v>269906</v>
      </c>
      <c r="I27" s="9">
        <v>40094</v>
      </c>
    </row>
    <row r="28" spans="1:9" ht="14.45" x14ac:dyDescent="0.35">
      <c r="A28" t="s">
        <v>17</v>
      </c>
      <c r="B28" t="s">
        <v>17</v>
      </c>
      <c r="C28" t="s">
        <v>17</v>
      </c>
      <c r="D28" t="s">
        <v>17</v>
      </c>
      <c r="E28" t="s">
        <v>17</v>
      </c>
      <c r="F28" t="s">
        <v>17</v>
      </c>
      <c r="G28" t="s">
        <v>17</v>
      </c>
      <c r="H28" t="s">
        <v>17</v>
      </c>
      <c r="I28" t="s">
        <v>17</v>
      </c>
    </row>
    <row r="29" spans="1:9" ht="14.45" x14ac:dyDescent="0.35">
      <c r="A29" s="6" t="s">
        <v>20</v>
      </c>
      <c r="B29" s="6" t="s">
        <v>41</v>
      </c>
      <c r="C29" s="6" t="s">
        <v>42</v>
      </c>
      <c r="D29" s="6"/>
      <c r="E29" s="6" t="s">
        <v>17</v>
      </c>
      <c r="F29" s="7">
        <v>0</v>
      </c>
      <c r="G29" s="7">
        <v>20511000</v>
      </c>
      <c r="H29" s="7">
        <v>20511000</v>
      </c>
      <c r="I29" s="7">
        <v>0</v>
      </c>
    </row>
    <row r="30" spans="1:9" ht="14.45" x14ac:dyDescent="0.35">
      <c r="A30" t="s">
        <v>17</v>
      </c>
      <c r="B30" t="s">
        <v>17</v>
      </c>
      <c r="C30" t="s">
        <v>17</v>
      </c>
      <c r="D30" t="s">
        <v>17</v>
      </c>
      <c r="E30" t="s">
        <v>17</v>
      </c>
      <c r="F30" t="s">
        <v>17</v>
      </c>
      <c r="G30" t="s">
        <v>17</v>
      </c>
      <c r="H30" t="s">
        <v>17</v>
      </c>
      <c r="I30" t="s">
        <v>17</v>
      </c>
    </row>
    <row r="31" spans="1:9" ht="14.45" x14ac:dyDescent="0.35">
      <c r="A31" s="6" t="s">
        <v>23</v>
      </c>
      <c r="B31" s="6"/>
      <c r="C31" s="6" t="s">
        <v>43</v>
      </c>
      <c r="D31" s="6"/>
      <c r="E31" s="6" t="s">
        <v>17</v>
      </c>
      <c r="F31" s="7">
        <v>0</v>
      </c>
      <c r="G31" s="7">
        <v>20511000</v>
      </c>
      <c r="H31" s="7">
        <v>20511000</v>
      </c>
      <c r="I31" s="7">
        <v>0</v>
      </c>
    </row>
    <row r="32" spans="1:9" ht="14.45" x14ac:dyDescent="0.35">
      <c r="A32" t="s">
        <v>17</v>
      </c>
      <c r="B32" t="s">
        <v>17</v>
      </c>
      <c r="C32" t="s">
        <v>17</v>
      </c>
      <c r="D32" t="s">
        <v>17</v>
      </c>
      <c r="E32" t="s">
        <v>17</v>
      </c>
      <c r="F32" t="s">
        <v>17</v>
      </c>
      <c r="G32" t="s">
        <v>17</v>
      </c>
      <c r="H32" t="s">
        <v>17</v>
      </c>
      <c r="I32" t="s">
        <v>17</v>
      </c>
    </row>
    <row r="33" spans="1:9" ht="14.45" x14ac:dyDescent="0.35">
      <c r="A33" s="6" t="s">
        <v>26</v>
      </c>
      <c r="B33" s="6"/>
      <c r="C33" s="6" t="s">
        <v>44</v>
      </c>
      <c r="D33" s="6"/>
      <c r="E33" s="6" t="s">
        <v>17</v>
      </c>
      <c r="F33" s="7">
        <v>0</v>
      </c>
      <c r="G33" s="7">
        <v>20511000</v>
      </c>
      <c r="H33" s="7">
        <v>20511000</v>
      </c>
      <c r="I33" s="7">
        <v>0</v>
      </c>
    </row>
    <row r="34" spans="1:9" ht="14.45" x14ac:dyDescent="0.35">
      <c r="A34" s="8" t="s">
        <v>34</v>
      </c>
      <c r="B34" s="8"/>
      <c r="C34" s="8" t="s">
        <v>44</v>
      </c>
      <c r="D34" s="8" t="s">
        <v>35</v>
      </c>
      <c r="E34" s="8" t="s">
        <v>36</v>
      </c>
      <c r="F34" s="9">
        <v>0</v>
      </c>
      <c r="G34" s="9">
        <v>20511000</v>
      </c>
      <c r="H34" s="9">
        <v>20511000</v>
      </c>
      <c r="I34" s="9">
        <v>0</v>
      </c>
    </row>
    <row r="35" spans="1:9" ht="14.45" x14ac:dyDescent="0.35">
      <c r="A35" t="s">
        <v>17</v>
      </c>
      <c r="B35" t="s">
        <v>17</v>
      </c>
      <c r="C35" t="s">
        <v>17</v>
      </c>
      <c r="D35" t="s">
        <v>17</v>
      </c>
      <c r="E35" t="s">
        <v>17</v>
      </c>
      <c r="F35" t="s">
        <v>17</v>
      </c>
      <c r="G35" t="s">
        <v>17</v>
      </c>
      <c r="H35" t="s">
        <v>17</v>
      </c>
      <c r="I35" t="s">
        <v>17</v>
      </c>
    </row>
    <row r="36" spans="1:9" ht="14.45" x14ac:dyDescent="0.35">
      <c r="A36" s="6" t="s">
        <v>45</v>
      </c>
      <c r="B36" s="6"/>
      <c r="C36" s="6" t="s">
        <v>46</v>
      </c>
      <c r="D36" s="6"/>
      <c r="E36" s="6" t="s">
        <v>17</v>
      </c>
      <c r="F36" s="7">
        <v>0</v>
      </c>
      <c r="G36" s="7">
        <v>0</v>
      </c>
      <c r="H36" s="7">
        <v>0</v>
      </c>
      <c r="I36" s="7">
        <v>0</v>
      </c>
    </row>
    <row r="37" spans="1:9" ht="14.45" x14ac:dyDescent="0.35">
      <c r="A37" t="s">
        <v>17</v>
      </c>
      <c r="B37" t="s">
        <v>17</v>
      </c>
      <c r="C37" t="s">
        <v>17</v>
      </c>
      <c r="D37" t="s">
        <v>17</v>
      </c>
      <c r="E37" t="s">
        <v>17</v>
      </c>
      <c r="F37" t="s">
        <v>17</v>
      </c>
      <c r="G37" t="s">
        <v>17</v>
      </c>
      <c r="H37" t="s">
        <v>17</v>
      </c>
      <c r="I37" t="s">
        <v>17</v>
      </c>
    </row>
    <row r="38" spans="1:9" ht="14.45" x14ac:dyDescent="0.35">
      <c r="A38" s="6" t="s">
        <v>23</v>
      </c>
      <c r="B38" s="6"/>
      <c r="C38" s="6" t="s">
        <v>47</v>
      </c>
      <c r="D38" s="6"/>
      <c r="E38" s="6" t="s">
        <v>17</v>
      </c>
      <c r="F38" s="7">
        <v>0</v>
      </c>
      <c r="G38" s="7">
        <v>0</v>
      </c>
      <c r="H38" s="7">
        <v>0</v>
      </c>
      <c r="I38" s="7">
        <v>0</v>
      </c>
    </row>
    <row r="39" spans="1:9" ht="14.45" x14ac:dyDescent="0.35">
      <c r="A39" t="s">
        <v>17</v>
      </c>
      <c r="B39" t="s">
        <v>17</v>
      </c>
      <c r="C39" t="s">
        <v>17</v>
      </c>
      <c r="D39" t="s">
        <v>17</v>
      </c>
      <c r="E39" t="s">
        <v>17</v>
      </c>
      <c r="F39" t="s">
        <v>17</v>
      </c>
      <c r="G39" t="s">
        <v>17</v>
      </c>
      <c r="H39" t="s">
        <v>17</v>
      </c>
      <c r="I39" t="s">
        <v>17</v>
      </c>
    </row>
    <row r="40" spans="1:9" ht="14.45" x14ac:dyDescent="0.35">
      <c r="A40" s="6" t="s">
        <v>26</v>
      </c>
      <c r="B40" s="6"/>
      <c r="C40" s="6" t="s">
        <v>48</v>
      </c>
      <c r="D40" s="6"/>
      <c r="E40" s="6" t="s">
        <v>17</v>
      </c>
      <c r="F40" s="7">
        <v>0</v>
      </c>
      <c r="G40" s="7">
        <v>0</v>
      </c>
      <c r="H40" s="7">
        <v>0</v>
      </c>
      <c r="I40" s="7">
        <v>0</v>
      </c>
    </row>
    <row r="41" spans="1:9" ht="14.45" x14ac:dyDescent="0.35">
      <c r="A41" t="s">
        <v>17</v>
      </c>
      <c r="B41" t="s">
        <v>17</v>
      </c>
      <c r="C41" t="s">
        <v>17</v>
      </c>
      <c r="D41" t="s">
        <v>17</v>
      </c>
      <c r="E41" t="s">
        <v>17</v>
      </c>
      <c r="F41" t="s">
        <v>17</v>
      </c>
      <c r="G41" t="s">
        <v>17</v>
      </c>
      <c r="H41" t="s">
        <v>17</v>
      </c>
      <c r="I41" t="s">
        <v>17</v>
      </c>
    </row>
    <row r="42" spans="1:9" ht="14.45" x14ac:dyDescent="0.35">
      <c r="A42" s="6" t="s">
        <v>26</v>
      </c>
      <c r="B42" s="6"/>
      <c r="C42" s="6" t="s">
        <v>49</v>
      </c>
      <c r="D42" s="6"/>
      <c r="E42" s="6" t="s">
        <v>17</v>
      </c>
      <c r="F42" s="7">
        <v>0</v>
      </c>
      <c r="G42" s="7">
        <v>0</v>
      </c>
      <c r="H42" s="7">
        <v>0</v>
      </c>
      <c r="I42" s="7">
        <v>0</v>
      </c>
    </row>
    <row r="43" spans="1:9" ht="14.45" x14ac:dyDescent="0.35">
      <c r="A43" t="s">
        <v>17</v>
      </c>
      <c r="B43" t="s">
        <v>17</v>
      </c>
      <c r="C43" t="s">
        <v>17</v>
      </c>
      <c r="D43" t="s">
        <v>17</v>
      </c>
      <c r="E43" t="s">
        <v>17</v>
      </c>
      <c r="F43" t="s">
        <v>17</v>
      </c>
      <c r="G43" t="s">
        <v>17</v>
      </c>
      <c r="H43" t="s">
        <v>17</v>
      </c>
      <c r="I43" t="s">
        <v>17</v>
      </c>
    </row>
    <row r="44" spans="1:9" ht="14.45" x14ac:dyDescent="0.35">
      <c r="A44" s="6" t="s">
        <v>23</v>
      </c>
      <c r="B44" s="6"/>
      <c r="C44" s="6" t="s">
        <v>50</v>
      </c>
      <c r="D44" s="6"/>
      <c r="E44" s="6" t="s">
        <v>17</v>
      </c>
      <c r="F44" s="7">
        <v>0</v>
      </c>
      <c r="G44" s="7">
        <v>0</v>
      </c>
      <c r="H44" s="7">
        <v>0</v>
      </c>
      <c r="I44" s="7">
        <v>0</v>
      </c>
    </row>
    <row r="45" spans="1:9" ht="14.45" x14ac:dyDescent="0.35">
      <c r="A45" t="s">
        <v>17</v>
      </c>
      <c r="B45" t="s">
        <v>17</v>
      </c>
      <c r="C45" t="s">
        <v>17</v>
      </c>
      <c r="D45" t="s">
        <v>17</v>
      </c>
      <c r="E45" t="s">
        <v>17</v>
      </c>
      <c r="F45" t="s">
        <v>17</v>
      </c>
      <c r="G45" t="s">
        <v>17</v>
      </c>
      <c r="H45" t="s">
        <v>17</v>
      </c>
      <c r="I45" t="s">
        <v>17</v>
      </c>
    </row>
    <row r="46" spans="1:9" ht="14.45" x14ac:dyDescent="0.35">
      <c r="A46" s="6" t="s">
        <v>26</v>
      </c>
      <c r="B46" s="6"/>
      <c r="C46" s="6" t="s">
        <v>51</v>
      </c>
      <c r="D46" s="6"/>
      <c r="E46" s="6" t="s">
        <v>17</v>
      </c>
      <c r="F46" s="7">
        <v>0</v>
      </c>
      <c r="G46" s="7">
        <v>0</v>
      </c>
      <c r="H46" s="7">
        <v>0</v>
      </c>
      <c r="I46" s="7">
        <v>0</v>
      </c>
    </row>
    <row r="47" spans="1:9" ht="14.45" x14ac:dyDescent="0.35">
      <c r="A47" t="s">
        <v>17</v>
      </c>
      <c r="B47" t="s">
        <v>17</v>
      </c>
      <c r="C47" t="s">
        <v>17</v>
      </c>
      <c r="D47" t="s">
        <v>17</v>
      </c>
      <c r="E47" t="s">
        <v>17</v>
      </c>
      <c r="F47" t="s">
        <v>17</v>
      </c>
      <c r="G47" t="s">
        <v>17</v>
      </c>
      <c r="H47" t="s">
        <v>17</v>
      </c>
      <c r="I47" t="s">
        <v>17</v>
      </c>
    </row>
    <row r="48" spans="1:9" ht="14.45" x14ac:dyDescent="0.35">
      <c r="A48" s="6" t="s">
        <v>26</v>
      </c>
      <c r="B48" s="6"/>
      <c r="C48" s="6" t="s">
        <v>52</v>
      </c>
      <c r="D48" s="6"/>
      <c r="E48" s="6" t="s">
        <v>17</v>
      </c>
      <c r="F48" s="7">
        <v>0</v>
      </c>
      <c r="G48" s="7">
        <v>0</v>
      </c>
      <c r="H48" s="7">
        <v>0</v>
      </c>
      <c r="I48" s="7">
        <v>0</v>
      </c>
    </row>
    <row r="49" spans="1:9" ht="14.45" x14ac:dyDescent="0.35">
      <c r="A49" t="s">
        <v>17</v>
      </c>
      <c r="B49" t="s">
        <v>17</v>
      </c>
      <c r="C49" t="s">
        <v>17</v>
      </c>
      <c r="D49" t="s">
        <v>17</v>
      </c>
      <c r="E49" t="s">
        <v>17</v>
      </c>
      <c r="F49" t="s">
        <v>17</v>
      </c>
      <c r="G49" t="s">
        <v>17</v>
      </c>
      <c r="H49" t="s">
        <v>17</v>
      </c>
      <c r="I49" t="s">
        <v>17</v>
      </c>
    </row>
    <row r="50" spans="1:9" ht="14.45" x14ac:dyDescent="0.35">
      <c r="A50" s="6" t="s">
        <v>23</v>
      </c>
      <c r="B50" s="6"/>
      <c r="C50" s="6" t="s">
        <v>53</v>
      </c>
      <c r="D50" s="6"/>
      <c r="E50" s="6" t="s">
        <v>17</v>
      </c>
      <c r="F50" s="7">
        <v>0</v>
      </c>
      <c r="G50" s="7">
        <v>0</v>
      </c>
      <c r="H50" s="7">
        <v>0</v>
      </c>
      <c r="I50" s="7">
        <v>0</v>
      </c>
    </row>
    <row r="51" spans="1:9" ht="14.45" x14ac:dyDescent="0.35">
      <c r="A51" t="s">
        <v>17</v>
      </c>
      <c r="B51" t="s">
        <v>17</v>
      </c>
      <c r="C51" t="s">
        <v>17</v>
      </c>
      <c r="D51" t="s">
        <v>17</v>
      </c>
      <c r="E51" t="s">
        <v>17</v>
      </c>
      <c r="F51" t="s">
        <v>17</v>
      </c>
      <c r="G51" t="s">
        <v>17</v>
      </c>
      <c r="H51" t="s">
        <v>17</v>
      </c>
      <c r="I51" t="s">
        <v>17</v>
      </c>
    </row>
    <row r="52" spans="1:9" ht="14.45" x14ac:dyDescent="0.35">
      <c r="A52" s="6" t="s">
        <v>26</v>
      </c>
      <c r="B52" s="6"/>
      <c r="C52" s="6" t="s">
        <v>54</v>
      </c>
      <c r="D52" s="6"/>
      <c r="E52" s="6" t="s">
        <v>17</v>
      </c>
      <c r="F52" s="7">
        <v>0</v>
      </c>
      <c r="G52" s="7">
        <v>0</v>
      </c>
      <c r="H52" s="7">
        <v>0</v>
      </c>
      <c r="I52" s="7">
        <v>0</v>
      </c>
    </row>
    <row r="53" spans="1:9" ht="14.45" x14ac:dyDescent="0.35">
      <c r="A53" t="s">
        <v>17</v>
      </c>
      <c r="B53" t="s">
        <v>17</v>
      </c>
      <c r="C53" t="s">
        <v>17</v>
      </c>
      <c r="D53" t="s">
        <v>17</v>
      </c>
      <c r="E53" t="s">
        <v>17</v>
      </c>
      <c r="F53" t="s">
        <v>17</v>
      </c>
      <c r="G53" t="s">
        <v>17</v>
      </c>
      <c r="H53" t="s">
        <v>17</v>
      </c>
      <c r="I53" t="s">
        <v>17</v>
      </c>
    </row>
    <row r="54" spans="1:9" x14ac:dyDescent="0.25">
      <c r="A54" s="6" t="s">
        <v>26</v>
      </c>
      <c r="B54" s="6"/>
      <c r="C54" s="6" t="s">
        <v>55</v>
      </c>
      <c r="D54" s="6"/>
      <c r="E54" s="6" t="s">
        <v>17</v>
      </c>
      <c r="F54" s="7">
        <v>0</v>
      </c>
      <c r="G54" s="7">
        <v>0</v>
      </c>
      <c r="H54" s="7">
        <v>0</v>
      </c>
      <c r="I54" s="7">
        <v>0</v>
      </c>
    </row>
    <row r="55" spans="1:9" ht="14.45" x14ac:dyDescent="0.35">
      <c r="A55" t="s">
        <v>17</v>
      </c>
      <c r="B55" t="s">
        <v>17</v>
      </c>
      <c r="C55" t="s">
        <v>17</v>
      </c>
      <c r="D55" t="s">
        <v>17</v>
      </c>
      <c r="E55" t="s">
        <v>17</v>
      </c>
      <c r="F55" t="s">
        <v>17</v>
      </c>
      <c r="G55" t="s">
        <v>17</v>
      </c>
      <c r="H55" t="s">
        <v>17</v>
      </c>
      <c r="I55" t="s">
        <v>17</v>
      </c>
    </row>
    <row r="56" spans="1:9" ht="14.45" x14ac:dyDescent="0.35">
      <c r="A56" s="6" t="s">
        <v>26</v>
      </c>
      <c r="B56" s="6"/>
      <c r="C56" s="6" t="s">
        <v>56</v>
      </c>
      <c r="D56" s="6"/>
      <c r="E56" s="6" t="s">
        <v>17</v>
      </c>
      <c r="F56" s="7">
        <v>0</v>
      </c>
      <c r="G56" s="7">
        <v>0</v>
      </c>
      <c r="H56" s="7">
        <v>0</v>
      </c>
      <c r="I56" s="7">
        <v>0</v>
      </c>
    </row>
    <row r="57" spans="1:9" ht="14.45" x14ac:dyDescent="0.35">
      <c r="A57" t="s">
        <v>17</v>
      </c>
      <c r="B57" t="s">
        <v>17</v>
      </c>
      <c r="C57" t="s">
        <v>17</v>
      </c>
      <c r="D57" t="s">
        <v>17</v>
      </c>
      <c r="E57" t="s">
        <v>17</v>
      </c>
      <c r="F57" t="s">
        <v>17</v>
      </c>
      <c r="G57" t="s">
        <v>17</v>
      </c>
      <c r="H57" t="s">
        <v>17</v>
      </c>
      <c r="I57" t="s">
        <v>17</v>
      </c>
    </row>
    <row r="58" spans="1:9" ht="14.45" x14ac:dyDescent="0.35">
      <c r="A58" s="6" t="s">
        <v>45</v>
      </c>
      <c r="B58" s="6"/>
      <c r="C58" s="6" t="s">
        <v>57</v>
      </c>
      <c r="D58" s="6"/>
      <c r="E58" s="6" t="s">
        <v>17</v>
      </c>
      <c r="F58" s="7">
        <v>0</v>
      </c>
      <c r="G58" s="7">
        <v>0</v>
      </c>
      <c r="H58" s="7">
        <v>0</v>
      </c>
      <c r="I58" s="7">
        <v>0</v>
      </c>
    </row>
    <row r="59" spans="1:9" ht="14.45" x14ac:dyDescent="0.35">
      <c r="A59" t="s">
        <v>17</v>
      </c>
      <c r="B59" t="s">
        <v>17</v>
      </c>
      <c r="C59" t="s">
        <v>17</v>
      </c>
      <c r="D59" t="s">
        <v>17</v>
      </c>
      <c r="E59" t="s">
        <v>17</v>
      </c>
      <c r="F59" t="s">
        <v>17</v>
      </c>
      <c r="G59" t="s">
        <v>17</v>
      </c>
      <c r="H59" t="s">
        <v>17</v>
      </c>
      <c r="I59" t="s">
        <v>17</v>
      </c>
    </row>
    <row r="60" spans="1:9" ht="14.45" x14ac:dyDescent="0.35">
      <c r="A60" s="6" t="s">
        <v>45</v>
      </c>
      <c r="B60" s="6"/>
      <c r="C60" s="6" t="s">
        <v>58</v>
      </c>
      <c r="D60" s="6"/>
      <c r="E60" s="6" t="s">
        <v>17</v>
      </c>
      <c r="F60" s="7">
        <v>0</v>
      </c>
      <c r="G60" s="7">
        <v>0</v>
      </c>
      <c r="H60" s="7">
        <v>0</v>
      </c>
      <c r="I60" s="7">
        <v>0</v>
      </c>
    </row>
    <row r="61" spans="1:9" ht="14.45" x14ac:dyDescent="0.35">
      <c r="A61" t="s">
        <v>17</v>
      </c>
      <c r="B61" t="s">
        <v>17</v>
      </c>
      <c r="C61" t="s">
        <v>17</v>
      </c>
      <c r="D61" t="s">
        <v>17</v>
      </c>
      <c r="E61" t="s">
        <v>17</v>
      </c>
      <c r="F61" t="s">
        <v>17</v>
      </c>
      <c r="G61" t="s">
        <v>17</v>
      </c>
      <c r="H61" t="s">
        <v>17</v>
      </c>
      <c r="I61" t="s">
        <v>17</v>
      </c>
    </row>
    <row r="62" spans="1:9" ht="14.45" x14ac:dyDescent="0.35">
      <c r="A62" s="6" t="s">
        <v>45</v>
      </c>
      <c r="B62" s="6"/>
      <c r="C62" s="6" t="s">
        <v>59</v>
      </c>
      <c r="D62" s="6"/>
      <c r="E62" s="6" t="s">
        <v>17</v>
      </c>
      <c r="F62" s="7">
        <v>0</v>
      </c>
      <c r="G62" s="7">
        <v>0</v>
      </c>
      <c r="H62" s="7">
        <v>0</v>
      </c>
      <c r="I62" s="7">
        <v>0</v>
      </c>
    </row>
    <row r="63" spans="1:9" ht="14.45" x14ac:dyDescent="0.35">
      <c r="A63" t="s">
        <v>17</v>
      </c>
      <c r="B63" t="s">
        <v>17</v>
      </c>
      <c r="C63" t="s">
        <v>17</v>
      </c>
      <c r="D63" t="s">
        <v>17</v>
      </c>
      <c r="E63" t="s">
        <v>17</v>
      </c>
      <c r="F63" t="s">
        <v>17</v>
      </c>
      <c r="G63" t="s">
        <v>17</v>
      </c>
      <c r="H63" t="s">
        <v>17</v>
      </c>
      <c r="I63" t="s">
        <v>17</v>
      </c>
    </row>
    <row r="64" spans="1:9" ht="14.45" x14ac:dyDescent="0.35">
      <c r="A64" s="6" t="s">
        <v>20</v>
      </c>
      <c r="B64" s="6"/>
      <c r="C64" s="6" t="s">
        <v>60</v>
      </c>
      <c r="D64" s="6"/>
      <c r="E64" s="6" t="s">
        <v>17</v>
      </c>
      <c r="F64" s="7">
        <v>0</v>
      </c>
      <c r="G64" s="7">
        <v>0</v>
      </c>
      <c r="H64" s="7">
        <v>0</v>
      </c>
      <c r="I64" s="7">
        <v>0</v>
      </c>
    </row>
    <row r="65" spans="1:9" ht="14.45" x14ac:dyDescent="0.35">
      <c r="A65" t="s">
        <v>17</v>
      </c>
      <c r="B65" t="s">
        <v>17</v>
      </c>
      <c r="C65" t="s">
        <v>17</v>
      </c>
      <c r="D65" t="s">
        <v>17</v>
      </c>
      <c r="E65" t="s">
        <v>17</v>
      </c>
      <c r="F65" t="s">
        <v>17</v>
      </c>
      <c r="G65" t="s">
        <v>17</v>
      </c>
      <c r="H65" t="s">
        <v>17</v>
      </c>
      <c r="I65" t="s">
        <v>17</v>
      </c>
    </row>
    <row r="66" spans="1:9" x14ac:dyDescent="0.25">
      <c r="A66" s="6" t="s">
        <v>23</v>
      </c>
      <c r="B66" s="6"/>
      <c r="C66" s="6" t="s">
        <v>61</v>
      </c>
      <c r="D66" s="6"/>
      <c r="E66" s="6" t="s">
        <v>17</v>
      </c>
      <c r="F66" s="7">
        <v>0</v>
      </c>
      <c r="G66" s="7">
        <v>0</v>
      </c>
      <c r="H66" s="7">
        <v>0</v>
      </c>
      <c r="I66" s="7">
        <v>0</v>
      </c>
    </row>
    <row r="67" spans="1:9" ht="14.45" x14ac:dyDescent="0.35">
      <c r="A67" t="s">
        <v>17</v>
      </c>
      <c r="B67" t="s">
        <v>17</v>
      </c>
      <c r="C67" t="s">
        <v>17</v>
      </c>
      <c r="D67" t="s">
        <v>17</v>
      </c>
      <c r="E67" t="s">
        <v>17</v>
      </c>
      <c r="F67" t="s">
        <v>17</v>
      </c>
      <c r="G67" t="s">
        <v>17</v>
      </c>
      <c r="H67" t="s">
        <v>17</v>
      </c>
      <c r="I67" t="s">
        <v>17</v>
      </c>
    </row>
    <row r="68" spans="1:9" x14ac:dyDescent="0.25">
      <c r="A68" s="6" t="s">
        <v>23</v>
      </c>
      <c r="B68" s="6"/>
      <c r="C68" s="6" t="s">
        <v>62</v>
      </c>
      <c r="D68" s="6"/>
      <c r="E68" s="6" t="s">
        <v>17</v>
      </c>
      <c r="F68" s="7">
        <v>0</v>
      </c>
      <c r="G68" s="7">
        <v>0</v>
      </c>
      <c r="H68" s="7">
        <v>0</v>
      </c>
      <c r="I68" s="7">
        <v>0</v>
      </c>
    </row>
    <row r="69" spans="1:9" ht="14.45" x14ac:dyDescent="0.35">
      <c r="A69" t="s">
        <v>17</v>
      </c>
      <c r="B69" t="s">
        <v>17</v>
      </c>
      <c r="C69" t="s">
        <v>17</v>
      </c>
      <c r="D69" t="s">
        <v>17</v>
      </c>
      <c r="E69" t="s">
        <v>17</v>
      </c>
      <c r="F69" t="s">
        <v>17</v>
      </c>
      <c r="G69" t="s">
        <v>17</v>
      </c>
      <c r="H69" t="s">
        <v>17</v>
      </c>
      <c r="I69" t="s">
        <v>17</v>
      </c>
    </row>
    <row r="70" spans="1:9" ht="14.45" x14ac:dyDescent="0.35">
      <c r="A70" s="6" t="s">
        <v>23</v>
      </c>
      <c r="B70" s="6"/>
      <c r="C70" s="6" t="s">
        <v>63</v>
      </c>
      <c r="D70" s="6"/>
      <c r="E70" s="6" t="s">
        <v>17</v>
      </c>
      <c r="F70" s="7">
        <v>0</v>
      </c>
      <c r="G70" s="7">
        <v>0</v>
      </c>
      <c r="H70" s="7">
        <v>0</v>
      </c>
      <c r="I70" s="7">
        <v>0</v>
      </c>
    </row>
    <row r="71" spans="1:9" ht="14.45" x14ac:dyDescent="0.35">
      <c r="A71" t="s">
        <v>17</v>
      </c>
      <c r="B71" t="s">
        <v>17</v>
      </c>
      <c r="C71" t="s">
        <v>17</v>
      </c>
      <c r="D71" t="s">
        <v>17</v>
      </c>
      <c r="E71" t="s">
        <v>17</v>
      </c>
      <c r="F71" t="s">
        <v>17</v>
      </c>
      <c r="G71" t="s">
        <v>17</v>
      </c>
      <c r="H71" t="s">
        <v>17</v>
      </c>
      <c r="I71" t="s">
        <v>17</v>
      </c>
    </row>
    <row r="72" spans="1:9" ht="14.45" x14ac:dyDescent="0.35">
      <c r="A72" s="6" t="s">
        <v>20</v>
      </c>
      <c r="B72" s="6"/>
      <c r="C72" s="6" t="s">
        <v>64</v>
      </c>
      <c r="D72" s="6"/>
      <c r="E72" s="6" t="s">
        <v>17</v>
      </c>
      <c r="F72" s="7">
        <v>0</v>
      </c>
      <c r="G72" s="7">
        <v>98087</v>
      </c>
      <c r="H72" s="7">
        <v>0</v>
      </c>
      <c r="I72" s="7">
        <v>98087</v>
      </c>
    </row>
    <row r="73" spans="1:9" ht="14.45" x14ac:dyDescent="0.35">
      <c r="A73" t="s">
        <v>17</v>
      </c>
      <c r="B73" t="s">
        <v>17</v>
      </c>
      <c r="C73" t="s">
        <v>17</v>
      </c>
      <c r="D73" t="s">
        <v>17</v>
      </c>
      <c r="E73" t="s">
        <v>17</v>
      </c>
      <c r="F73" t="s">
        <v>17</v>
      </c>
      <c r="G73" t="s">
        <v>17</v>
      </c>
      <c r="H73" t="s">
        <v>17</v>
      </c>
      <c r="I73" t="s">
        <v>17</v>
      </c>
    </row>
    <row r="74" spans="1:9" ht="14.45" x14ac:dyDescent="0.35">
      <c r="A74" s="6" t="s">
        <v>23</v>
      </c>
      <c r="B74" s="6"/>
      <c r="C74" s="6" t="s">
        <v>65</v>
      </c>
      <c r="D74" s="6"/>
      <c r="E74" s="6" t="s">
        <v>17</v>
      </c>
      <c r="F74" s="7">
        <v>0</v>
      </c>
      <c r="G74" s="7">
        <v>98087</v>
      </c>
      <c r="H74" s="7">
        <v>0</v>
      </c>
      <c r="I74" s="7">
        <v>98087</v>
      </c>
    </row>
    <row r="75" spans="1:9" ht="14.45" x14ac:dyDescent="0.35">
      <c r="A75" t="s">
        <v>17</v>
      </c>
      <c r="B75" t="s">
        <v>17</v>
      </c>
      <c r="C75" t="s">
        <v>17</v>
      </c>
      <c r="D75" t="s">
        <v>17</v>
      </c>
      <c r="E75" t="s">
        <v>17</v>
      </c>
      <c r="F75" t="s">
        <v>17</v>
      </c>
      <c r="G75" t="s">
        <v>17</v>
      </c>
      <c r="H75" t="s">
        <v>17</v>
      </c>
      <c r="I75" t="s">
        <v>17</v>
      </c>
    </row>
    <row r="76" spans="1:9" ht="14.45" x14ac:dyDescent="0.35">
      <c r="A76" s="6" t="s">
        <v>26</v>
      </c>
      <c r="B76" s="6"/>
      <c r="C76" s="6" t="s">
        <v>66</v>
      </c>
      <c r="D76" s="6"/>
      <c r="E76" s="6" t="s">
        <v>17</v>
      </c>
      <c r="F76" s="7">
        <v>0</v>
      </c>
      <c r="G76" s="7">
        <v>0</v>
      </c>
      <c r="H76" s="7">
        <v>0</v>
      </c>
      <c r="I76" s="7">
        <v>0</v>
      </c>
    </row>
    <row r="77" spans="1:9" ht="14.45" x14ac:dyDescent="0.35">
      <c r="A77" t="s">
        <v>17</v>
      </c>
      <c r="B77" t="s">
        <v>17</v>
      </c>
      <c r="C77" t="s">
        <v>17</v>
      </c>
      <c r="D77" t="s">
        <v>17</v>
      </c>
      <c r="E77" t="s">
        <v>17</v>
      </c>
      <c r="F77" t="s">
        <v>17</v>
      </c>
      <c r="G77" t="s">
        <v>17</v>
      </c>
      <c r="H77" t="s">
        <v>17</v>
      </c>
      <c r="I77" t="s">
        <v>17</v>
      </c>
    </row>
    <row r="78" spans="1:9" ht="14.45" x14ac:dyDescent="0.35">
      <c r="A78" s="6" t="s">
        <v>45</v>
      </c>
      <c r="B78" s="6"/>
      <c r="C78" s="6" t="s">
        <v>67</v>
      </c>
      <c r="D78" s="6"/>
      <c r="E78" s="6" t="s">
        <v>17</v>
      </c>
      <c r="F78" s="7">
        <v>0</v>
      </c>
      <c r="G78" s="7">
        <v>0</v>
      </c>
      <c r="H78" s="7">
        <v>0</v>
      </c>
      <c r="I78" s="7">
        <v>0</v>
      </c>
    </row>
    <row r="79" spans="1:9" ht="14.45" x14ac:dyDescent="0.35">
      <c r="A79" t="s">
        <v>17</v>
      </c>
      <c r="B79" t="s">
        <v>17</v>
      </c>
      <c r="C79" t="s">
        <v>17</v>
      </c>
      <c r="D79" t="s">
        <v>17</v>
      </c>
      <c r="E79" t="s">
        <v>17</v>
      </c>
      <c r="F79" t="s">
        <v>17</v>
      </c>
      <c r="G79" t="s">
        <v>17</v>
      </c>
      <c r="H79" t="s">
        <v>17</v>
      </c>
      <c r="I79" t="s">
        <v>17</v>
      </c>
    </row>
    <row r="80" spans="1:9" ht="14.45" x14ac:dyDescent="0.35">
      <c r="A80" s="6" t="s">
        <v>26</v>
      </c>
      <c r="B80" s="6"/>
      <c r="C80" s="6" t="s">
        <v>68</v>
      </c>
      <c r="D80" s="6"/>
      <c r="E80" s="6" t="s">
        <v>17</v>
      </c>
      <c r="F80" s="7">
        <v>0</v>
      </c>
      <c r="G80" s="7">
        <v>98087</v>
      </c>
      <c r="H80" s="7">
        <v>0</v>
      </c>
      <c r="I80" s="7">
        <v>98087</v>
      </c>
    </row>
    <row r="81" spans="1:9" ht="14.45" x14ac:dyDescent="0.35">
      <c r="A81" s="8" t="s">
        <v>34</v>
      </c>
      <c r="B81" s="8"/>
      <c r="C81" s="8" t="s">
        <v>68</v>
      </c>
      <c r="D81" s="8" t="s">
        <v>39</v>
      </c>
      <c r="E81" s="8" t="s">
        <v>40</v>
      </c>
      <c r="F81" s="9">
        <v>0</v>
      </c>
      <c r="G81" s="9">
        <v>98087</v>
      </c>
      <c r="H81" s="9">
        <v>0</v>
      </c>
      <c r="I81" s="9">
        <v>98087</v>
      </c>
    </row>
    <row r="82" spans="1:9" ht="14.45" x14ac:dyDescent="0.35">
      <c r="A82" t="s">
        <v>17</v>
      </c>
      <c r="B82" t="s">
        <v>17</v>
      </c>
      <c r="C82" t="s">
        <v>17</v>
      </c>
      <c r="D82" t="s">
        <v>17</v>
      </c>
      <c r="E82" t="s">
        <v>17</v>
      </c>
      <c r="F82" t="s">
        <v>17</v>
      </c>
      <c r="G82" t="s">
        <v>17</v>
      </c>
      <c r="H82" t="s">
        <v>17</v>
      </c>
      <c r="I82" t="s">
        <v>17</v>
      </c>
    </row>
    <row r="83" spans="1:9" ht="14.45" x14ac:dyDescent="0.35">
      <c r="A83" s="6" t="s">
        <v>26</v>
      </c>
      <c r="B83" s="6"/>
      <c r="C83" s="6" t="s">
        <v>69</v>
      </c>
      <c r="D83" s="6"/>
      <c r="E83" s="6" t="s">
        <v>17</v>
      </c>
      <c r="F83" s="7">
        <v>0</v>
      </c>
      <c r="G83" s="7">
        <v>0</v>
      </c>
      <c r="H83" s="7">
        <v>0</v>
      </c>
      <c r="I83" s="7">
        <v>0</v>
      </c>
    </row>
    <row r="84" spans="1:9" ht="14.45" x14ac:dyDescent="0.35">
      <c r="A84" t="s">
        <v>17</v>
      </c>
      <c r="B84" t="s">
        <v>17</v>
      </c>
      <c r="C84" t="s">
        <v>17</v>
      </c>
      <c r="D84" t="s">
        <v>17</v>
      </c>
      <c r="E84" t="s">
        <v>17</v>
      </c>
      <c r="F84" t="s">
        <v>17</v>
      </c>
      <c r="G84" t="s">
        <v>17</v>
      </c>
      <c r="H84" t="s">
        <v>17</v>
      </c>
      <c r="I84" t="s">
        <v>17</v>
      </c>
    </row>
    <row r="85" spans="1:9" ht="14.45" x14ac:dyDescent="0.35">
      <c r="A85" s="6" t="s">
        <v>26</v>
      </c>
      <c r="B85" s="6"/>
      <c r="C85" s="6" t="s">
        <v>70</v>
      </c>
      <c r="D85" s="6"/>
      <c r="E85" s="6" t="s">
        <v>17</v>
      </c>
      <c r="F85" s="7">
        <v>0</v>
      </c>
      <c r="G85" s="7">
        <v>0</v>
      </c>
      <c r="H85" s="7">
        <v>0</v>
      </c>
      <c r="I85" s="7">
        <v>0</v>
      </c>
    </row>
    <row r="86" spans="1:9" ht="14.45" x14ac:dyDescent="0.35">
      <c r="A86" t="s">
        <v>17</v>
      </c>
      <c r="B86" t="s">
        <v>17</v>
      </c>
      <c r="C86" t="s">
        <v>17</v>
      </c>
      <c r="D86" t="s">
        <v>17</v>
      </c>
      <c r="E86" t="s">
        <v>17</v>
      </c>
      <c r="F86" t="s">
        <v>17</v>
      </c>
      <c r="G86" t="s">
        <v>17</v>
      </c>
      <c r="H86" t="s">
        <v>17</v>
      </c>
      <c r="I86" t="s">
        <v>17</v>
      </c>
    </row>
    <row r="87" spans="1:9" ht="14.45" x14ac:dyDescent="0.35">
      <c r="A87" s="6" t="s">
        <v>26</v>
      </c>
      <c r="B87" s="6"/>
      <c r="C87" s="6" t="s">
        <v>71</v>
      </c>
      <c r="D87" s="6"/>
      <c r="E87" s="6" t="s">
        <v>17</v>
      </c>
      <c r="F87" s="7">
        <v>0</v>
      </c>
      <c r="G87" s="7">
        <v>0</v>
      </c>
      <c r="H87" s="7">
        <v>0</v>
      </c>
      <c r="I87" s="7">
        <v>0</v>
      </c>
    </row>
    <row r="88" spans="1:9" ht="14.45" x14ac:dyDescent="0.35">
      <c r="A88" t="s">
        <v>17</v>
      </c>
      <c r="B88" t="s">
        <v>17</v>
      </c>
      <c r="C88" t="s">
        <v>17</v>
      </c>
      <c r="D88" t="s">
        <v>17</v>
      </c>
      <c r="E88" t="s">
        <v>17</v>
      </c>
      <c r="F88" t="s">
        <v>17</v>
      </c>
      <c r="G88" t="s">
        <v>17</v>
      </c>
      <c r="H88" t="s">
        <v>17</v>
      </c>
      <c r="I88" t="s">
        <v>17</v>
      </c>
    </row>
    <row r="89" spans="1:9" ht="14.45" x14ac:dyDescent="0.35">
      <c r="A89" s="6" t="s">
        <v>20</v>
      </c>
      <c r="B89" s="6"/>
      <c r="C89" s="6" t="s">
        <v>72</v>
      </c>
      <c r="D89" s="6"/>
      <c r="E89" s="6" t="s">
        <v>17</v>
      </c>
      <c r="F89" s="7">
        <v>0</v>
      </c>
      <c r="G89" s="7">
        <v>1856360</v>
      </c>
      <c r="H89" s="7">
        <v>0</v>
      </c>
      <c r="I89" s="7">
        <v>1856360</v>
      </c>
    </row>
    <row r="90" spans="1:9" ht="14.45" x14ac:dyDescent="0.35">
      <c r="A90" t="s">
        <v>17</v>
      </c>
      <c r="B90" t="s">
        <v>17</v>
      </c>
      <c r="C90" t="s">
        <v>17</v>
      </c>
      <c r="D90" t="s">
        <v>17</v>
      </c>
      <c r="E90" t="s">
        <v>17</v>
      </c>
      <c r="F90" t="s">
        <v>17</v>
      </c>
      <c r="G90" t="s">
        <v>17</v>
      </c>
      <c r="H90" t="s">
        <v>17</v>
      </c>
      <c r="I90" t="s">
        <v>17</v>
      </c>
    </row>
    <row r="91" spans="1:9" x14ac:dyDescent="0.25">
      <c r="A91" s="6" t="s">
        <v>23</v>
      </c>
      <c r="B91" s="6"/>
      <c r="C91" s="6" t="s">
        <v>73</v>
      </c>
      <c r="D91" s="6"/>
      <c r="E91" s="6" t="s">
        <v>17</v>
      </c>
      <c r="F91" s="7">
        <v>0</v>
      </c>
      <c r="G91" s="7">
        <v>1571360</v>
      </c>
      <c r="H91" s="7">
        <v>0</v>
      </c>
      <c r="I91" s="7">
        <v>1571360</v>
      </c>
    </row>
    <row r="92" spans="1:9" x14ac:dyDescent="0.25">
      <c r="A92" s="8" t="s">
        <v>23</v>
      </c>
      <c r="B92" s="8"/>
      <c r="C92" s="8" t="s">
        <v>73</v>
      </c>
      <c r="D92" s="8" t="s">
        <v>35</v>
      </c>
      <c r="E92" s="8" t="s">
        <v>36</v>
      </c>
      <c r="F92" s="9">
        <v>0</v>
      </c>
      <c r="G92" s="9">
        <v>1100000</v>
      </c>
      <c r="H92" s="9">
        <v>0</v>
      </c>
      <c r="I92" s="9">
        <v>1100000</v>
      </c>
    </row>
    <row r="93" spans="1:9" ht="14.45" x14ac:dyDescent="0.35">
      <c r="A93" t="s">
        <v>17</v>
      </c>
      <c r="B93" t="s">
        <v>17</v>
      </c>
      <c r="C93" t="s">
        <v>17</v>
      </c>
      <c r="D93" t="s">
        <v>17</v>
      </c>
      <c r="E93" t="s">
        <v>17</v>
      </c>
      <c r="F93" t="s">
        <v>17</v>
      </c>
      <c r="G93" t="s">
        <v>17</v>
      </c>
      <c r="H93" t="s">
        <v>17</v>
      </c>
      <c r="I93" t="s">
        <v>17</v>
      </c>
    </row>
    <row r="94" spans="1:9" x14ac:dyDescent="0.25">
      <c r="A94" s="6" t="s">
        <v>26</v>
      </c>
      <c r="B94" s="6"/>
      <c r="C94" s="6" t="s">
        <v>74</v>
      </c>
      <c r="D94" s="6"/>
      <c r="E94" s="6" t="s">
        <v>17</v>
      </c>
      <c r="F94" s="7">
        <v>0</v>
      </c>
      <c r="G94" s="7">
        <v>0</v>
      </c>
      <c r="H94" s="7">
        <v>0</v>
      </c>
      <c r="I94" s="7">
        <v>0</v>
      </c>
    </row>
    <row r="95" spans="1:9" ht="14.45" x14ac:dyDescent="0.35">
      <c r="A95" t="s">
        <v>17</v>
      </c>
      <c r="B95" t="s">
        <v>17</v>
      </c>
      <c r="C95" t="s">
        <v>17</v>
      </c>
      <c r="D95" t="s">
        <v>17</v>
      </c>
      <c r="E95" t="s">
        <v>17</v>
      </c>
      <c r="F95" t="s">
        <v>17</v>
      </c>
      <c r="G95" t="s">
        <v>17</v>
      </c>
      <c r="H95" t="s">
        <v>17</v>
      </c>
      <c r="I95" t="s">
        <v>17</v>
      </c>
    </row>
    <row r="96" spans="1:9" x14ac:dyDescent="0.25">
      <c r="A96" s="6" t="s">
        <v>26</v>
      </c>
      <c r="B96" s="6"/>
      <c r="C96" s="6" t="s">
        <v>75</v>
      </c>
      <c r="D96" s="6"/>
      <c r="E96" s="6" t="s">
        <v>17</v>
      </c>
      <c r="F96" s="7">
        <v>0</v>
      </c>
      <c r="G96" s="7">
        <v>70000</v>
      </c>
      <c r="H96" s="7">
        <v>0</v>
      </c>
      <c r="I96" s="7">
        <v>70000</v>
      </c>
    </row>
    <row r="97" spans="1:9" x14ac:dyDescent="0.25">
      <c r="A97" s="8" t="s">
        <v>34</v>
      </c>
      <c r="B97" s="8"/>
      <c r="C97" s="8" t="s">
        <v>75</v>
      </c>
      <c r="D97" s="8" t="s">
        <v>39</v>
      </c>
      <c r="E97" s="8" t="s">
        <v>40</v>
      </c>
      <c r="F97" s="9">
        <v>0</v>
      </c>
      <c r="G97" s="9">
        <v>70000</v>
      </c>
      <c r="H97" s="9">
        <v>0</v>
      </c>
      <c r="I97" s="9">
        <v>70000</v>
      </c>
    </row>
    <row r="98" spans="1:9" ht="14.45" x14ac:dyDescent="0.35">
      <c r="A98" t="s">
        <v>17</v>
      </c>
      <c r="B98" t="s">
        <v>17</v>
      </c>
      <c r="C98" t="s">
        <v>17</v>
      </c>
      <c r="D98" t="s">
        <v>17</v>
      </c>
      <c r="E98" t="s">
        <v>17</v>
      </c>
      <c r="F98" t="s">
        <v>17</v>
      </c>
      <c r="G98" t="s">
        <v>17</v>
      </c>
      <c r="H98" t="s">
        <v>17</v>
      </c>
      <c r="I98" t="s">
        <v>17</v>
      </c>
    </row>
    <row r="99" spans="1:9" x14ac:dyDescent="0.25">
      <c r="A99" s="6" t="s">
        <v>26</v>
      </c>
      <c r="B99" s="6"/>
      <c r="C99" s="6" t="s">
        <v>76</v>
      </c>
      <c r="D99" s="6"/>
      <c r="E99" s="6" t="s">
        <v>17</v>
      </c>
      <c r="F99" s="7">
        <v>0</v>
      </c>
      <c r="G99" s="7">
        <v>401360</v>
      </c>
      <c r="H99" s="7">
        <v>0</v>
      </c>
      <c r="I99" s="7">
        <v>401360</v>
      </c>
    </row>
    <row r="100" spans="1:9" x14ac:dyDescent="0.25">
      <c r="A100" s="8" t="s">
        <v>34</v>
      </c>
      <c r="B100" s="8"/>
      <c r="C100" s="8" t="s">
        <v>76</v>
      </c>
      <c r="D100" s="8" t="s">
        <v>39</v>
      </c>
      <c r="E100" s="8" t="s">
        <v>40</v>
      </c>
      <c r="F100" s="9">
        <v>0</v>
      </c>
      <c r="G100" s="9">
        <v>401360</v>
      </c>
      <c r="H100" s="9">
        <v>0</v>
      </c>
      <c r="I100" s="9">
        <v>401360</v>
      </c>
    </row>
    <row r="101" spans="1:9" ht="14.45" x14ac:dyDescent="0.35">
      <c r="A101" t="s">
        <v>17</v>
      </c>
      <c r="B101" t="s">
        <v>17</v>
      </c>
      <c r="C101" t="s">
        <v>17</v>
      </c>
      <c r="D101" t="s">
        <v>17</v>
      </c>
      <c r="E101" t="s">
        <v>17</v>
      </c>
      <c r="F101" t="s">
        <v>17</v>
      </c>
      <c r="G101" t="s">
        <v>17</v>
      </c>
      <c r="H101" t="s">
        <v>17</v>
      </c>
      <c r="I101" t="s">
        <v>17</v>
      </c>
    </row>
    <row r="102" spans="1:9" x14ac:dyDescent="0.25">
      <c r="A102" s="6" t="s">
        <v>26</v>
      </c>
      <c r="B102" s="6"/>
      <c r="C102" s="6" t="s">
        <v>77</v>
      </c>
      <c r="D102" s="6"/>
      <c r="E102" s="6" t="s">
        <v>17</v>
      </c>
      <c r="F102" s="7">
        <v>0</v>
      </c>
      <c r="G102" s="7">
        <v>0</v>
      </c>
      <c r="H102" s="7">
        <v>0</v>
      </c>
      <c r="I102" s="7">
        <v>0</v>
      </c>
    </row>
    <row r="103" spans="1:9" ht="14.45" x14ac:dyDescent="0.35">
      <c r="A103" t="s">
        <v>17</v>
      </c>
      <c r="B103" t="s">
        <v>17</v>
      </c>
      <c r="C103" t="s">
        <v>17</v>
      </c>
      <c r="D103" t="s">
        <v>17</v>
      </c>
      <c r="E103" t="s">
        <v>17</v>
      </c>
      <c r="F103" t="s">
        <v>17</v>
      </c>
      <c r="G103" t="s">
        <v>17</v>
      </c>
      <c r="H103" t="s">
        <v>17</v>
      </c>
      <c r="I103" t="s">
        <v>17</v>
      </c>
    </row>
    <row r="104" spans="1:9" x14ac:dyDescent="0.25">
      <c r="A104" s="6" t="s">
        <v>26</v>
      </c>
      <c r="B104" s="6"/>
      <c r="C104" s="6" t="s">
        <v>78</v>
      </c>
      <c r="D104" s="6"/>
      <c r="E104" s="6" t="s">
        <v>17</v>
      </c>
      <c r="F104" s="7">
        <v>0</v>
      </c>
      <c r="G104" s="7">
        <v>0</v>
      </c>
      <c r="H104" s="7">
        <v>0</v>
      </c>
      <c r="I104" s="7">
        <v>0</v>
      </c>
    </row>
    <row r="105" spans="1:9" ht="14.45" x14ac:dyDescent="0.35">
      <c r="A105" t="s">
        <v>17</v>
      </c>
      <c r="B105" t="s">
        <v>17</v>
      </c>
      <c r="C105" t="s">
        <v>17</v>
      </c>
      <c r="D105" t="s">
        <v>17</v>
      </c>
      <c r="E105" t="s">
        <v>17</v>
      </c>
      <c r="F105" t="s">
        <v>17</v>
      </c>
      <c r="G105" t="s">
        <v>17</v>
      </c>
      <c r="H105" t="s">
        <v>17</v>
      </c>
      <c r="I105" t="s">
        <v>17</v>
      </c>
    </row>
    <row r="106" spans="1:9" x14ac:dyDescent="0.25">
      <c r="A106" s="6" t="s">
        <v>26</v>
      </c>
      <c r="B106" s="6"/>
      <c r="C106" s="6" t="s">
        <v>79</v>
      </c>
      <c r="D106" s="6"/>
      <c r="E106" s="6" t="s">
        <v>17</v>
      </c>
      <c r="F106" s="7">
        <v>0</v>
      </c>
      <c r="G106" s="7">
        <v>0</v>
      </c>
      <c r="H106" s="7">
        <v>0</v>
      </c>
      <c r="I106" s="7">
        <v>0</v>
      </c>
    </row>
    <row r="107" spans="1:9" ht="14.45" x14ac:dyDescent="0.35">
      <c r="A107" t="s">
        <v>17</v>
      </c>
      <c r="B107" t="s">
        <v>17</v>
      </c>
      <c r="C107" t="s">
        <v>17</v>
      </c>
      <c r="D107" t="s">
        <v>17</v>
      </c>
      <c r="E107" t="s">
        <v>17</v>
      </c>
      <c r="F107" t="s">
        <v>17</v>
      </c>
      <c r="G107" t="s">
        <v>17</v>
      </c>
      <c r="H107" t="s">
        <v>17</v>
      </c>
      <c r="I107" t="s">
        <v>17</v>
      </c>
    </row>
    <row r="108" spans="1:9" x14ac:dyDescent="0.25">
      <c r="A108" s="6" t="s">
        <v>23</v>
      </c>
      <c r="B108" s="6"/>
      <c r="C108" s="6" t="s">
        <v>80</v>
      </c>
      <c r="D108" s="6"/>
      <c r="E108" s="6" t="s">
        <v>17</v>
      </c>
      <c r="F108" s="7">
        <v>0</v>
      </c>
      <c r="G108" s="7">
        <v>285000</v>
      </c>
      <c r="H108" s="7">
        <v>0</v>
      </c>
      <c r="I108" s="7">
        <v>285000</v>
      </c>
    </row>
    <row r="109" spans="1:9" x14ac:dyDescent="0.25">
      <c r="A109" s="8" t="s">
        <v>23</v>
      </c>
      <c r="B109" s="8"/>
      <c r="C109" s="8" t="s">
        <v>80</v>
      </c>
      <c r="D109" s="8" t="s">
        <v>35</v>
      </c>
      <c r="E109" s="8" t="s">
        <v>36</v>
      </c>
      <c r="F109" s="9">
        <v>0</v>
      </c>
      <c r="G109" s="9">
        <v>285000</v>
      </c>
      <c r="H109" s="9">
        <v>0</v>
      </c>
      <c r="I109" s="9">
        <v>285000</v>
      </c>
    </row>
    <row r="110" spans="1:9" ht="14.45" x14ac:dyDescent="0.35">
      <c r="A110" t="s">
        <v>17</v>
      </c>
      <c r="B110" t="s">
        <v>17</v>
      </c>
      <c r="C110" t="s">
        <v>17</v>
      </c>
      <c r="D110" t="s">
        <v>17</v>
      </c>
      <c r="E110" t="s">
        <v>17</v>
      </c>
      <c r="F110" t="s">
        <v>17</v>
      </c>
      <c r="G110" t="s">
        <v>17</v>
      </c>
      <c r="H110" t="s">
        <v>17</v>
      </c>
      <c r="I110" t="s">
        <v>17</v>
      </c>
    </row>
    <row r="111" spans="1:9" ht="14.45" x14ac:dyDescent="0.35">
      <c r="A111" s="6" t="s">
        <v>23</v>
      </c>
      <c r="B111" s="6"/>
      <c r="C111" s="6" t="s">
        <v>81</v>
      </c>
      <c r="D111" s="6"/>
      <c r="E111" s="6" t="s">
        <v>17</v>
      </c>
      <c r="F111" s="7">
        <v>0</v>
      </c>
      <c r="G111" s="7">
        <v>0</v>
      </c>
      <c r="H111" s="7">
        <v>0</v>
      </c>
      <c r="I111" s="7">
        <v>0</v>
      </c>
    </row>
    <row r="112" spans="1:9" ht="14.45" x14ac:dyDescent="0.35">
      <c r="A112" t="s">
        <v>17</v>
      </c>
      <c r="B112" t="s">
        <v>17</v>
      </c>
      <c r="C112" t="s">
        <v>17</v>
      </c>
      <c r="D112" t="s">
        <v>17</v>
      </c>
      <c r="E112" t="s">
        <v>17</v>
      </c>
      <c r="F112" t="s">
        <v>17</v>
      </c>
      <c r="G112" t="s">
        <v>17</v>
      </c>
      <c r="H112" t="s">
        <v>17</v>
      </c>
      <c r="I112" t="s">
        <v>17</v>
      </c>
    </row>
    <row r="113" spans="1:9" x14ac:dyDescent="0.25">
      <c r="A113" s="6" t="s">
        <v>23</v>
      </c>
      <c r="B113" s="6"/>
      <c r="C113" s="6" t="s">
        <v>82</v>
      </c>
      <c r="D113" s="6"/>
      <c r="E113" s="6" t="s">
        <v>17</v>
      </c>
      <c r="F113" s="7">
        <v>0</v>
      </c>
      <c r="G113" s="7">
        <v>0</v>
      </c>
      <c r="H113" s="7">
        <v>0</v>
      </c>
      <c r="I113" s="7">
        <v>0</v>
      </c>
    </row>
    <row r="114" spans="1:9" ht="14.45" x14ac:dyDescent="0.35">
      <c r="A114" t="s">
        <v>17</v>
      </c>
      <c r="B114" t="s">
        <v>17</v>
      </c>
      <c r="C114" t="s">
        <v>17</v>
      </c>
      <c r="D114" t="s">
        <v>17</v>
      </c>
      <c r="E114" t="s">
        <v>17</v>
      </c>
      <c r="F114" t="s">
        <v>17</v>
      </c>
      <c r="G114" t="s">
        <v>17</v>
      </c>
      <c r="H114" t="s">
        <v>17</v>
      </c>
      <c r="I114" t="s">
        <v>17</v>
      </c>
    </row>
    <row r="115" spans="1:9" ht="14.45" x14ac:dyDescent="0.35">
      <c r="A115" s="6" t="s">
        <v>20</v>
      </c>
      <c r="B115" s="6"/>
      <c r="C115" s="6" t="s">
        <v>83</v>
      </c>
      <c r="D115" s="6"/>
      <c r="E115" s="6" t="s">
        <v>17</v>
      </c>
      <c r="F115" s="7">
        <v>0</v>
      </c>
      <c r="G115" s="7">
        <v>0</v>
      </c>
      <c r="H115" s="7">
        <v>0</v>
      </c>
      <c r="I115" s="7">
        <v>0</v>
      </c>
    </row>
    <row r="116" spans="1:9" ht="14.45" x14ac:dyDescent="0.35">
      <c r="A116" t="s">
        <v>17</v>
      </c>
      <c r="B116" t="s">
        <v>17</v>
      </c>
      <c r="C116" t="s">
        <v>17</v>
      </c>
      <c r="D116" t="s">
        <v>17</v>
      </c>
      <c r="E116" t="s">
        <v>17</v>
      </c>
      <c r="F116" t="s">
        <v>17</v>
      </c>
      <c r="G116" t="s">
        <v>17</v>
      </c>
      <c r="H116" t="s">
        <v>17</v>
      </c>
      <c r="I116" t="s">
        <v>17</v>
      </c>
    </row>
    <row r="117" spans="1:9" x14ac:dyDescent="0.25">
      <c r="A117" s="6" t="s">
        <v>23</v>
      </c>
      <c r="B117" s="6"/>
      <c r="C117" s="6" t="s">
        <v>84</v>
      </c>
      <c r="D117" s="6"/>
      <c r="E117" s="6" t="s">
        <v>17</v>
      </c>
      <c r="F117" s="7">
        <v>0</v>
      </c>
      <c r="G117" s="7">
        <v>0</v>
      </c>
      <c r="H117" s="7">
        <v>0</v>
      </c>
      <c r="I117" s="7">
        <v>0</v>
      </c>
    </row>
    <row r="118" spans="1:9" ht="14.45" x14ac:dyDescent="0.35">
      <c r="A118" t="s">
        <v>17</v>
      </c>
      <c r="B118" t="s">
        <v>17</v>
      </c>
      <c r="C118" t="s">
        <v>17</v>
      </c>
      <c r="D118" t="s">
        <v>17</v>
      </c>
      <c r="E118" t="s">
        <v>17</v>
      </c>
      <c r="F118" t="s">
        <v>17</v>
      </c>
      <c r="G118" t="s">
        <v>17</v>
      </c>
      <c r="H118" t="s">
        <v>17</v>
      </c>
      <c r="I118" t="s">
        <v>17</v>
      </c>
    </row>
    <row r="119" spans="1:9" ht="14.45" x14ac:dyDescent="0.35">
      <c r="A119" s="6" t="s">
        <v>20</v>
      </c>
      <c r="B119" s="6"/>
      <c r="C119" s="6" t="s">
        <v>85</v>
      </c>
      <c r="D119" s="6"/>
      <c r="E119" s="6" t="s">
        <v>17</v>
      </c>
      <c r="F119" s="7">
        <v>0</v>
      </c>
      <c r="G119" s="7">
        <v>0</v>
      </c>
      <c r="H119" s="7">
        <v>0</v>
      </c>
      <c r="I119" s="7">
        <v>0</v>
      </c>
    </row>
    <row r="120" spans="1:9" ht="14.45" x14ac:dyDescent="0.35">
      <c r="A120" t="s">
        <v>17</v>
      </c>
      <c r="B120" t="s">
        <v>17</v>
      </c>
      <c r="C120" t="s">
        <v>17</v>
      </c>
      <c r="D120" t="s">
        <v>17</v>
      </c>
      <c r="E120" t="s">
        <v>17</v>
      </c>
      <c r="F120" t="s">
        <v>17</v>
      </c>
      <c r="G120" t="s">
        <v>17</v>
      </c>
      <c r="H120" t="s">
        <v>17</v>
      </c>
      <c r="I120" t="s">
        <v>17</v>
      </c>
    </row>
    <row r="121" spans="1:9" ht="14.45" x14ac:dyDescent="0.35">
      <c r="A121" s="6" t="s">
        <v>20</v>
      </c>
      <c r="B121" s="6"/>
      <c r="C121" s="6" t="s">
        <v>86</v>
      </c>
      <c r="D121" s="6"/>
      <c r="E121" s="6" t="s">
        <v>17</v>
      </c>
      <c r="F121" s="7">
        <v>0</v>
      </c>
      <c r="G121" s="7">
        <v>0</v>
      </c>
      <c r="H121" s="7">
        <v>0</v>
      </c>
      <c r="I121" s="7">
        <v>0</v>
      </c>
    </row>
    <row r="122" spans="1:9" ht="14.45" x14ac:dyDescent="0.35">
      <c r="A122" t="s">
        <v>17</v>
      </c>
      <c r="B122" t="s">
        <v>17</v>
      </c>
      <c r="C122" t="s">
        <v>17</v>
      </c>
      <c r="D122" t="s">
        <v>17</v>
      </c>
      <c r="E122" t="s">
        <v>17</v>
      </c>
      <c r="F122" t="s">
        <v>17</v>
      </c>
      <c r="G122" t="s">
        <v>17</v>
      </c>
      <c r="H122" t="s">
        <v>17</v>
      </c>
      <c r="I122" t="s">
        <v>17</v>
      </c>
    </row>
    <row r="123" spans="1:9" ht="14.45" x14ac:dyDescent="0.35">
      <c r="A123" s="4" t="s">
        <v>18</v>
      </c>
      <c r="B123" s="4"/>
      <c r="C123" s="4" t="s">
        <v>87</v>
      </c>
      <c r="D123" s="4"/>
      <c r="E123" s="4" t="s">
        <v>17</v>
      </c>
      <c r="F123" s="5">
        <v>0</v>
      </c>
      <c r="G123" s="5">
        <v>1159633</v>
      </c>
      <c r="H123" s="5">
        <v>327350</v>
      </c>
      <c r="I123" s="5">
        <v>832283</v>
      </c>
    </row>
    <row r="124" spans="1:9" ht="14.45" x14ac:dyDescent="0.35">
      <c r="A124" t="s">
        <v>17</v>
      </c>
      <c r="B124" t="s">
        <v>17</v>
      </c>
      <c r="C124" t="s">
        <v>17</v>
      </c>
      <c r="D124" t="s">
        <v>17</v>
      </c>
      <c r="E124" t="s">
        <v>17</v>
      </c>
      <c r="F124" t="s">
        <v>17</v>
      </c>
      <c r="G124" t="s">
        <v>17</v>
      </c>
      <c r="H124" t="s">
        <v>17</v>
      </c>
      <c r="I124" t="s">
        <v>17</v>
      </c>
    </row>
    <row r="125" spans="1:9" ht="14.45" x14ac:dyDescent="0.35">
      <c r="A125" s="6" t="s">
        <v>20</v>
      </c>
      <c r="B125" s="6"/>
      <c r="C125" s="6" t="s">
        <v>88</v>
      </c>
      <c r="D125" s="6"/>
      <c r="E125" s="6" t="s">
        <v>17</v>
      </c>
      <c r="F125" s="7">
        <v>0</v>
      </c>
      <c r="G125" s="7">
        <v>1159633</v>
      </c>
      <c r="H125" s="7">
        <v>0</v>
      </c>
      <c r="I125" s="7">
        <v>1159633</v>
      </c>
    </row>
    <row r="126" spans="1:9" ht="14.45" x14ac:dyDescent="0.35">
      <c r="A126" t="s">
        <v>17</v>
      </c>
      <c r="B126" t="s">
        <v>17</v>
      </c>
      <c r="C126" t="s">
        <v>17</v>
      </c>
      <c r="D126" t="s">
        <v>17</v>
      </c>
      <c r="E126" t="s">
        <v>17</v>
      </c>
      <c r="F126" t="s">
        <v>17</v>
      </c>
      <c r="G126" t="s">
        <v>17</v>
      </c>
      <c r="H126" t="s">
        <v>17</v>
      </c>
      <c r="I126" t="s">
        <v>17</v>
      </c>
    </row>
    <row r="127" spans="1:9" ht="14.45" x14ac:dyDescent="0.35">
      <c r="A127" s="6" t="s">
        <v>23</v>
      </c>
      <c r="B127" s="6"/>
      <c r="C127" s="6" t="s">
        <v>89</v>
      </c>
      <c r="D127" s="6"/>
      <c r="E127" s="6" t="s">
        <v>17</v>
      </c>
      <c r="F127" s="7">
        <v>0</v>
      </c>
      <c r="G127" s="7">
        <v>0</v>
      </c>
      <c r="H127" s="7">
        <v>0</v>
      </c>
      <c r="I127" s="7">
        <v>0</v>
      </c>
    </row>
    <row r="128" spans="1:9" ht="14.45" x14ac:dyDescent="0.35">
      <c r="A128" t="s">
        <v>17</v>
      </c>
      <c r="B128" t="s">
        <v>17</v>
      </c>
      <c r="C128" t="s">
        <v>17</v>
      </c>
      <c r="D128" t="s">
        <v>17</v>
      </c>
      <c r="E128" t="s">
        <v>17</v>
      </c>
      <c r="F128" t="s">
        <v>17</v>
      </c>
      <c r="G128" t="s">
        <v>17</v>
      </c>
      <c r="H128" t="s">
        <v>17</v>
      </c>
      <c r="I128" t="s">
        <v>17</v>
      </c>
    </row>
    <row r="129" spans="1:9" ht="14.45" x14ac:dyDescent="0.35">
      <c r="A129" s="6" t="s">
        <v>23</v>
      </c>
      <c r="B129" s="6"/>
      <c r="C129" s="6" t="s">
        <v>90</v>
      </c>
      <c r="D129" s="6"/>
      <c r="E129" s="6" t="s">
        <v>17</v>
      </c>
      <c r="F129" s="7">
        <v>0</v>
      </c>
      <c r="G129" s="7">
        <v>0</v>
      </c>
      <c r="H129" s="7">
        <v>0</v>
      </c>
      <c r="I129" s="7">
        <v>0</v>
      </c>
    </row>
    <row r="130" spans="1:9" ht="14.45" x14ac:dyDescent="0.35">
      <c r="A130" t="s">
        <v>17</v>
      </c>
      <c r="B130" t="s">
        <v>17</v>
      </c>
      <c r="C130" t="s">
        <v>17</v>
      </c>
      <c r="D130" t="s">
        <v>17</v>
      </c>
      <c r="E130" t="s">
        <v>17</v>
      </c>
      <c r="F130" t="s">
        <v>17</v>
      </c>
      <c r="G130" t="s">
        <v>17</v>
      </c>
      <c r="H130" t="s">
        <v>17</v>
      </c>
      <c r="I130" t="s">
        <v>17</v>
      </c>
    </row>
    <row r="131" spans="1:9" ht="14.45" x14ac:dyDescent="0.35">
      <c r="A131" s="6" t="s">
        <v>23</v>
      </c>
      <c r="B131" s="6"/>
      <c r="C131" s="6" t="s">
        <v>91</v>
      </c>
      <c r="D131" s="6"/>
      <c r="E131" s="6" t="s">
        <v>17</v>
      </c>
      <c r="F131" s="7">
        <v>0</v>
      </c>
      <c r="G131" s="7">
        <v>0</v>
      </c>
      <c r="H131" s="7">
        <v>0</v>
      </c>
      <c r="I131" s="7">
        <v>0</v>
      </c>
    </row>
    <row r="132" spans="1:9" ht="14.45" x14ac:dyDescent="0.35">
      <c r="A132" t="s">
        <v>17</v>
      </c>
      <c r="B132" t="s">
        <v>17</v>
      </c>
      <c r="C132" t="s">
        <v>17</v>
      </c>
      <c r="D132" t="s">
        <v>17</v>
      </c>
      <c r="E132" t="s">
        <v>17</v>
      </c>
      <c r="F132" t="s">
        <v>17</v>
      </c>
      <c r="G132" t="s">
        <v>17</v>
      </c>
      <c r="H132" t="s">
        <v>17</v>
      </c>
      <c r="I132" t="s">
        <v>17</v>
      </c>
    </row>
    <row r="133" spans="1:9" x14ac:dyDescent="0.25">
      <c r="A133" s="6" t="s">
        <v>23</v>
      </c>
      <c r="B133" s="6"/>
      <c r="C133" s="6" t="s">
        <v>92</v>
      </c>
      <c r="D133" s="6"/>
      <c r="E133" s="6" t="s">
        <v>17</v>
      </c>
      <c r="F133" s="7">
        <v>0</v>
      </c>
      <c r="G133" s="7">
        <v>303000</v>
      </c>
      <c r="H133" s="7">
        <v>0</v>
      </c>
      <c r="I133" s="7">
        <v>303000</v>
      </c>
    </row>
    <row r="134" spans="1:9" x14ac:dyDescent="0.25">
      <c r="A134" s="8" t="s">
        <v>23</v>
      </c>
      <c r="B134" s="8"/>
      <c r="C134" s="8" t="s">
        <v>92</v>
      </c>
      <c r="D134" s="8" t="s">
        <v>39</v>
      </c>
      <c r="E134" s="8" t="s">
        <v>40</v>
      </c>
      <c r="F134" s="9">
        <v>0</v>
      </c>
      <c r="G134" s="9">
        <v>303000</v>
      </c>
      <c r="H134" s="9">
        <v>0</v>
      </c>
      <c r="I134" s="9">
        <v>303000</v>
      </c>
    </row>
    <row r="135" spans="1:9" x14ac:dyDescent="0.25">
      <c r="A135" t="s">
        <v>17</v>
      </c>
      <c r="B135" t="s">
        <v>17</v>
      </c>
      <c r="C135" t="s">
        <v>17</v>
      </c>
      <c r="D135" t="s">
        <v>17</v>
      </c>
      <c r="E135" t="s">
        <v>17</v>
      </c>
      <c r="F135" t="s">
        <v>17</v>
      </c>
      <c r="G135" t="s">
        <v>17</v>
      </c>
      <c r="H135" t="s">
        <v>17</v>
      </c>
      <c r="I135" t="s">
        <v>17</v>
      </c>
    </row>
    <row r="136" spans="1:9" x14ac:dyDescent="0.25">
      <c r="A136" s="6" t="s">
        <v>23</v>
      </c>
      <c r="B136" s="6"/>
      <c r="C136" s="6" t="s">
        <v>93</v>
      </c>
      <c r="D136" s="6"/>
      <c r="E136" s="6" t="s">
        <v>17</v>
      </c>
      <c r="F136" s="7">
        <v>0</v>
      </c>
      <c r="G136" s="7">
        <v>856633</v>
      </c>
      <c r="H136" s="7">
        <v>0</v>
      </c>
      <c r="I136" s="7">
        <v>856633</v>
      </c>
    </row>
    <row r="137" spans="1:9" x14ac:dyDescent="0.25">
      <c r="A137" s="8" t="s">
        <v>23</v>
      </c>
      <c r="B137" s="8"/>
      <c r="C137" s="8" t="s">
        <v>93</v>
      </c>
      <c r="D137" s="8" t="s">
        <v>39</v>
      </c>
      <c r="E137" s="8" t="s">
        <v>40</v>
      </c>
      <c r="F137" s="9">
        <v>0</v>
      </c>
      <c r="G137" s="9">
        <v>856633</v>
      </c>
      <c r="H137" s="9">
        <v>0</v>
      </c>
      <c r="I137" s="9">
        <v>856633</v>
      </c>
    </row>
    <row r="138" spans="1:9" x14ac:dyDescent="0.25">
      <c r="A138" t="s">
        <v>17</v>
      </c>
      <c r="B138" t="s">
        <v>17</v>
      </c>
      <c r="C138" t="s">
        <v>17</v>
      </c>
      <c r="D138" t="s">
        <v>17</v>
      </c>
      <c r="E138" t="s">
        <v>17</v>
      </c>
      <c r="F138" t="s">
        <v>17</v>
      </c>
      <c r="G138" t="s">
        <v>17</v>
      </c>
      <c r="H138" t="s">
        <v>17</v>
      </c>
      <c r="I138" t="s">
        <v>17</v>
      </c>
    </row>
    <row r="139" spans="1:9" x14ac:dyDescent="0.25">
      <c r="A139" s="6" t="s">
        <v>23</v>
      </c>
      <c r="B139" s="6"/>
      <c r="C139" s="6" t="s">
        <v>94</v>
      </c>
      <c r="D139" s="6"/>
      <c r="E139" s="6" t="s">
        <v>17</v>
      </c>
      <c r="F139" s="7">
        <v>0</v>
      </c>
      <c r="G139" s="7">
        <v>0</v>
      </c>
      <c r="H139" s="7">
        <v>0</v>
      </c>
      <c r="I139" s="7">
        <v>0</v>
      </c>
    </row>
    <row r="140" spans="1:9" x14ac:dyDescent="0.25">
      <c r="A140" t="s">
        <v>17</v>
      </c>
      <c r="B140" t="s">
        <v>17</v>
      </c>
      <c r="C140" t="s">
        <v>17</v>
      </c>
      <c r="D140" t="s">
        <v>17</v>
      </c>
      <c r="E140" t="s">
        <v>17</v>
      </c>
      <c r="F140" t="s">
        <v>17</v>
      </c>
      <c r="G140" t="s">
        <v>17</v>
      </c>
      <c r="H140" t="s">
        <v>17</v>
      </c>
      <c r="I140" t="s">
        <v>17</v>
      </c>
    </row>
    <row r="141" spans="1:9" x14ac:dyDescent="0.25">
      <c r="A141" s="6" t="s">
        <v>20</v>
      </c>
      <c r="B141" s="6"/>
      <c r="C141" s="6" t="s">
        <v>95</v>
      </c>
      <c r="D141" s="6"/>
      <c r="E141" s="6" t="s">
        <v>17</v>
      </c>
      <c r="F141" s="7">
        <v>0</v>
      </c>
      <c r="G141" s="7">
        <v>0</v>
      </c>
      <c r="H141" s="7">
        <v>327350</v>
      </c>
      <c r="I141" s="7">
        <v>327350</v>
      </c>
    </row>
    <row r="142" spans="1:9" x14ac:dyDescent="0.25">
      <c r="A142" t="s">
        <v>17</v>
      </c>
      <c r="B142" t="s">
        <v>17</v>
      </c>
      <c r="C142" t="s">
        <v>17</v>
      </c>
      <c r="D142" t="s">
        <v>17</v>
      </c>
      <c r="E142" t="s">
        <v>17</v>
      </c>
      <c r="F142" t="s">
        <v>17</v>
      </c>
      <c r="G142" t="s">
        <v>17</v>
      </c>
      <c r="H142" t="s">
        <v>17</v>
      </c>
      <c r="I142" t="s">
        <v>17</v>
      </c>
    </row>
    <row r="143" spans="1:9" x14ac:dyDescent="0.25">
      <c r="A143" s="6" t="s">
        <v>23</v>
      </c>
      <c r="B143" s="6"/>
      <c r="C143" s="6" t="s">
        <v>96</v>
      </c>
      <c r="D143" s="6"/>
      <c r="E143" s="6" t="s">
        <v>17</v>
      </c>
      <c r="F143" s="7">
        <v>0</v>
      </c>
      <c r="G143" s="7">
        <v>0</v>
      </c>
      <c r="H143" s="7">
        <v>0</v>
      </c>
      <c r="I143" s="7">
        <v>0</v>
      </c>
    </row>
    <row r="144" spans="1:9" x14ac:dyDescent="0.25">
      <c r="A144" t="s">
        <v>17</v>
      </c>
      <c r="B144" t="s">
        <v>17</v>
      </c>
      <c r="C144" t="s">
        <v>17</v>
      </c>
      <c r="D144" t="s">
        <v>17</v>
      </c>
      <c r="E144" t="s">
        <v>17</v>
      </c>
      <c r="F144" t="s">
        <v>17</v>
      </c>
      <c r="G144" t="s">
        <v>17</v>
      </c>
      <c r="H144" t="s">
        <v>17</v>
      </c>
      <c r="I144" t="s">
        <v>17</v>
      </c>
    </row>
    <row r="145" spans="1:9" x14ac:dyDescent="0.25">
      <c r="A145" s="6" t="s">
        <v>23</v>
      </c>
      <c r="B145" s="6"/>
      <c r="C145" s="6" t="s">
        <v>97</v>
      </c>
      <c r="D145" s="6"/>
      <c r="E145" s="6" t="s">
        <v>17</v>
      </c>
      <c r="F145" s="7">
        <v>0</v>
      </c>
      <c r="G145" s="7">
        <v>0</v>
      </c>
      <c r="H145" s="7">
        <v>0</v>
      </c>
      <c r="I145" s="7">
        <v>0</v>
      </c>
    </row>
    <row r="146" spans="1:9" x14ac:dyDescent="0.25">
      <c r="A146" t="s">
        <v>17</v>
      </c>
      <c r="B146" t="s">
        <v>17</v>
      </c>
      <c r="C146" t="s">
        <v>17</v>
      </c>
      <c r="D146" t="s">
        <v>17</v>
      </c>
      <c r="E146" t="s">
        <v>17</v>
      </c>
      <c r="F146" t="s">
        <v>17</v>
      </c>
      <c r="G146" t="s">
        <v>17</v>
      </c>
      <c r="H146" t="s">
        <v>17</v>
      </c>
      <c r="I146" t="s">
        <v>17</v>
      </c>
    </row>
    <row r="147" spans="1:9" x14ac:dyDescent="0.25">
      <c r="A147" s="6" t="s">
        <v>23</v>
      </c>
      <c r="B147" s="6"/>
      <c r="C147" s="6" t="s">
        <v>98</v>
      </c>
      <c r="D147" s="6"/>
      <c r="E147" s="6" t="s">
        <v>17</v>
      </c>
      <c r="F147" s="7">
        <v>0</v>
      </c>
      <c r="G147" s="7">
        <v>0</v>
      </c>
      <c r="H147" s="7">
        <v>82113</v>
      </c>
      <c r="I147" s="7">
        <v>82113</v>
      </c>
    </row>
    <row r="148" spans="1:9" x14ac:dyDescent="0.25">
      <c r="A148" s="8" t="s">
        <v>23</v>
      </c>
      <c r="B148" s="8"/>
      <c r="C148" s="8" t="s">
        <v>98</v>
      </c>
      <c r="D148" s="8" t="s">
        <v>39</v>
      </c>
      <c r="E148" s="8" t="s">
        <v>40</v>
      </c>
      <c r="F148" s="9">
        <v>0</v>
      </c>
      <c r="G148" s="9">
        <v>0</v>
      </c>
      <c r="H148" s="9">
        <v>82113</v>
      </c>
      <c r="I148" s="9">
        <v>82113</v>
      </c>
    </row>
    <row r="149" spans="1:9" x14ac:dyDescent="0.25">
      <c r="A149" t="s">
        <v>17</v>
      </c>
      <c r="B149" t="s">
        <v>17</v>
      </c>
      <c r="C149" t="s">
        <v>17</v>
      </c>
      <c r="D149" t="s">
        <v>17</v>
      </c>
      <c r="E149" t="s">
        <v>17</v>
      </c>
      <c r="F149" t="s">
        <v>17</v>
      </c>
      <c r="G149" t="s">
        <v>17</v>
      </c>
      <c r="H149" t="s">
        <v>17</v>
      </c>
      <c r="I149" t="s">
        <v>17</v>
      </c>
    </row>
    <row r="150" spans="1:9" x14ac:dyDescent="0.25">
      <c r="A150" s="6" t="s">
        <v>23</v>
      </c>
      <c r="B150" s="6"/>
      <c r="C150" s="6" t="s">
        <v>99</v>
      </c>
      <c r="D150" s="6"/>
      <c r="E150" s="6" t="s">
        <v>17</v>
      </c>
      <c r="F150" s="7">
        <v>0</v>
      </c>
      <c r="G150" s="7">
        <v>0</v>
      </c>
      <c r="H150" s="7">
        <v>245237</v>
      </c>
      <c r="I150" s="7">
        <v>245237</v>
      </c>
    </row>
    <row r="151" spans="1:9" x14ac:dyDescent="0.25">
      <c r="A151" s="8" t="s">
        <v>23</v>
      </c>
      <c r="B151" s="8"/>
      <c r="C151" s="8" t="s">
        <v>99</v>
      </c>
      <c r="D151" s="8" t="s">
        <v>39</v>
      </c>
      <c r="E151" s="8" t="s">
        <v>40</v>
      </c>
      <c r="F151" s="9">
        <v>0</v>
      </c>
      <c r="G151" s="9">
        <v>0</v>
      </c>
      <c r="H151" s="9">
        <v>245237</v>
      </c>
      <c r="I151" s="9">
        <v>245237</v>
      </c>
    </row>
    <row r="152" spans="1:9" x14ac:dyDescent="0.25">
      <c r="A152" t="s">
        <v>17</v>
      </c>
      <c r="B152" t="s">
        <v>17</v>
      </c>
      <c r="C152" t="s">
        <v>17</v>
      </c>
      <c r="D152" t="s">
        <v>17</v>
      </c>
      <c r="E152" t="s">
        <v>17</v>
      </c>
      <c r="F152" t="s">
        <v>17</v>
      </c>
      <c r="G152" t="s">
        <v>17</v>
      </c>
      <c r="H152" t="s">
        <v>17</v>
      </c>
      <c r="I152" t="s">
        <v>17</v>
      </c>
    </row>
    <row r="153" spans="1:9" x14ac:dyDescent="0.25">
      <c r="A153" s="6" t="s">
        <v>23</v>
      </c>
      <c r="B153" s="6"/>
      <c r="C153" s="6" t="s">
        <v>100</v>
      </c>
      <c r="D153" s="6"/>
      <c r="E153" s="6" t="s">
        <v>17</v>
      </c>
      <c r="F153" s="7">
        <v>0</v>
      </c>
      <c r="G153" s="7">
        <v>0</v>
      </c>
      <c r="H153" s="7">
        <v>0</v>
      </c>
      <c r="I153" s="7">
        <v>0</v>
      </c>
    </row>
    <row r="154" spans="1:9" x14ac:dyDescent="0.25">
      <c r="A154" t="s">
        <v>17</v>
      </c>
      <c r="B154" t="s">
        <v>17</v>
      </c>
      <c r="C154" t="s">
        <v>17</v>
      </c>
      <c r="D154" t="s">
        <v>17</v>
      </c>
      <c r="E154" t="s">
        <v>17</v>
      </c>
      <c r="F154" t="s">
        <v>17</v>
      </c>
      <c r="G154" t="s">
        <v>17</v>
      </c>
      <c r="H154" t="s">
        <v>17</v>
      </c>
      <c r="I154" t="s">
        <v>17</v>
      </c>
    </row>
    <row r="155" spans="1:9" x14ac:dyDescent="0.25">
      <c r="A155" s="6" t="s">
        <v>20</v>
      </c>
      <c r="B155" s="6"/>
      <c r="C155" s="6" t="s">
        <v>101</v>
      </c>
      <c r="D155" s="6"/>
      <c r="E155" s="6" t="s">
        <v>17</v>
      </c>
      <c r="F155" s="7">
        <v>0</v>
      </c>
      <c r="G155" s="7">
        <v>0</v>
      </c>
      <c r="H155" s="7">
        <v>0</v>
      </c>
      <c r="I155" s="7">
        <v>0</v>
      </c>
    </row>
    <row r="156" spans="1:9" x14ac:dyDescent="0.25">
      <c r="A156" t="s">
        <v>17</v>
      </c>
      <c r="B156" t="s">
        <v>17</v>
      </c>
      <c r="C156" t="s">
        <v>17</v>
      </c>
      <c r="D156" t="s">
        <v>17</v>
      </c>
      <c r="E156" t="s">
        <v>17</v>
      </c>
      <c r="F156" t="s">
        <v>17</v>
      </c>
      <c r="G156" t="s">
        <v>17</v>
      </c>
      <c r="H156" t="s">
        <v>17</v>
      </c>
      <c r="I156" t="s">
        <v>17</v>
      </c>
    </row>
    <row r="157" spans="1:9" x14ac:dyDescent="0.25">
      <c r="A157" s="6" t="s">
        <v>20</v>
      </c>
      <c r="B157" s="6"/>
      <c r="C157" s="6" t="s">
        <v>102</v>
      </c>
      <c r="D157" s="6"/>
      <c r="E157" s="6" t="s">
        <v>17</v>
      </c>
      <c r="F157" s="7">
        <v>0</v>
      </c>
      <c r="G157" s="7">
        <v>0</v>
      </c>
      <c r="H157" s="7">
        <v>0</v>
      </c>
      <c r="I157" s="7">
        <v>0</v>
      </c>
    </row>
    <row r="158" spans="1:9" x14ac:dyDescent="0.25">
      <c r="A158" t="s">
        <v>17</v>
      </c>
      <c r="B158" t="s">
        <v>17</v>
      </c>
      <c r="C158" t="s">
        <v>17</v>
      </c>
      <c r="D158" t="s">
        <v>17</v>
      </c>
      <c r="E158" t="s">
        <v>17</v>
      </c>
      <c r="F158" t="s">
        <v>17</v>
      </c>
      <c r="G158" t="s">
        <v>17</v>
      </c>
      <c r="H158" t="s">
        <v>17</v>
      </c>
      <c r="I158" t="s">
        <v>17</v>
      </c>
    </row>
    <row r="159" spans="1:9" x14ac:dyDescent="0.25">
      <c r="A159" s="2" t="s">
        <v>15</v>
      </c>
      <c r="B159" s="2"/>
      <c r="C159" s="2" t="s">
        <v>103</v>
      </c>
      <c r="D159" s="2"/>
      <c r="E159" s="2" t="s">
        <v>17</v>
      </c>
      <c r="F159" s="3">
        <v>0</v>
      </c>
      <c r="G159" s="3">
        <v>2013685</v>
      </c>
      <c r="H159" s="3">
        <v>4443369.6500000004</v>
      </c>
      <c r="I159" s="3">
        <v>2429684.65</v>
      </c>
    </row>
    <row r="160" spans="1:9" x14ac:dyDescent="0.25">
      <c r="A160" t="s">
        <v>17</v>
      </c>
      <c r="B160" t="s">
        <v>17</v>
      </c>
      <c r="C160" t="s">
        <v>17</v>
      </c>
      <c r="D160" t="s">
        <v>17</v>
      </c>
      <c r="E160" t="s">
        <v>17</v>
      </c>
      <c r="F160" t="s">
        <v>17</v>
      </c>
      <c r="G160" t="s">
        <v>17</v>
      </c>
      <c r="H160" t="s">
        <v>17</v>
      </c>
      <c r="I160" t="s">
        <v>17</v>
      </c>
    </row>
    <row r="161" spans="1:9" x14ac:dyDescent="0.25">
      <c r="A161" s="4" t="s">
        <v>18</v>
      </c>
      <c r="B161" s="4"/>
      <c r="C161" s="4" t="s">
        <v>104</v>
      </c>
      <c r="D161" s="4"/>
      <c r="E161" s="4" t="s">
        <v>17</v>
      </c>
      <c r="F161" s="5">
        <v>0</v>
      </c>
      <c r="G161" s="5">
        <v>2013685</v>
      </c>
      <c r="H161" s="5">
        <v>4443369.6500000004</v>
      </c>
      <c r="I161" s="5">
        <v>2429684.65</v>
      </c>
    </row>
    <row r="162" spans="1:9" x14ac:dyDescent="0.25">
      <c r="A162" t="s">
        <v>17</v>
      </c>
      <c r="B162" t="s">
        <v>17</v>
      </c>
      <c r="C162" t="s">
        <v>17</v>
      </c>
      <c r="D162" t="s">
        <v>17</v>
      </c>
      <c r="E162" t="s">
        <v>17</v>
      </c>
      <c r="F162" t="s">
        <v>17</v>
      </c>
      <c r="G162" t="s">
        <v>17</v>
      </c>
      <c r="H162" t="s">
        <v>17</v>
      </c>
      <c r="I162" t="s">
        <v>17</v>
      </c>
    </row>
    <row r="163" spans="1:9" x14ac:dyDescent="0.25">
      <c r="A163" s="6" t="s">
        <v>20</v>
      </c>
      <c r="B163" s="6" t="s">
        <v>105</v>
      </c>
      <c r="C163" s="6" t="s">
        <v>106</v>
      </c>
      <c r="D163" s="6"/>
      <c r="E163" s="6" t="s">
        <v>17</v>
      </c>
      <c r="F163" s="7">
        <v>0</v>
      </c>
      <c r="G163" s="7">
        <v>0</v>
      </c>
      <c r="H163" s="7">
        <v>310000</v>
      </c>
      <c r="I163" s="7">
        <v>310000</v>
      </c>
    </row>
    <row r="164" spans="1:9" x14ac:dyDescent="0.25">
      <c r="A164" t="s">
        <v>17</v>
      </c>
      <c r="B164" t="s">
        <v>17</v>
      </c>
      <c r="C164" t="s">
        <v>17</v>
      </c>
      <c r="D164" t="s">
        <v>17</v>
      </c>
      <c r="E164" t="s">
        <v>17</v>
      </c>
      <c r="F164" t="s">
        <v>17</v>
      </c>
      <c r="G164" t="s">
        <v>17</v>
      </c>
      <c r="H164" t="s">
        <v>17</v>
      </c>
      <c r="I164" t="s">
        <v>17</v>
      </c>
    </row>
    <row r="165" spans="1:9" x14ac:dyDescent="0.25">
      <c r="A165" s="6" t="s">
        <v>23</v>
      </c>
      <c r="B165" s="6" t="s">
        <v>107</v>
      </c>
      <c r="C165" s="6" t="s">
        <v>108</v>
      </c>
      <c r="D165" s="6"/>
      <c r="E165" s="6" t="s">
        <v>17</v>
      </c>
      <c r="F165" s="7">
        <v>0</v>
      </c>
      <c r="G165" s="7">
        <v>0</v>
      </c>
      <c r="H165" s="7">
        <v>310000</v>
      </c>
      <c r="I165" s="7">
        <v>310000</v>
      </c>
    </row>
    <row r="166" spans="1:9" x14ac:dyDescent="0.25">
      <c r="A166" s="8" t="s">
        <v>23</v>
      </c>
      <c r="B166" s="8" t="s">
        <v>107</v>
      </c>
      <c r="C166" s="8" t="s">
        <v>108</v>
      </c>
      <c r="D166" s="8" t="s">
        <v>39</v>
      </c>
      <c r="E166" s="8" t="s">
        <v>40</v>
      </c>
      <c r="F166" s="9">
        <v>0</v>
      </c>
      <c r="G166" s="9">
        <v>0</v>
      </c>
      <c r="H166" s="9">
        <v>310000</v>
      </c>
      <c r="I166" s="9">
        <v>310000</v>
      </c>
    </row>
    <row r="167" spans="1:9" x14ac:dyDescent="0.25">
      <c r="A167" t="s">
        <v>17</v>
      </c>
      <c r="B167" t="s">
        <v>17</v>
      </c>
      <c r="C167" t="s">
        <v>17</v>
      </c>
      <c r="D167" t="s">
        <v>17</v>
      </c>
      <c r="E167" t="s">
        <v>17</v>
      </c>
      <c r="F167" t="s">
        <v>17</v>
      </c>
      <c r="G167" t="s">
        <v>17</v>
      </c>
      <c r="H167" t="s">
        <v>17</v>
      </c>
      <c r="I167" t="s">
        <v>17</v>
      </c>
    </row>
    <row r="168" spans="1:9" x14ac:dyDescent="0.25">
      <c r="A168" s="6" t="s">
        <v>23</v>
      </c>
      <c r="B168" s="6" t="s">
        <v>109</v>
      </c>
      <c r="C168" s="6" t="s">
        <v>110</v>
      </c>
      <c r="D168" s="6"/>
      <c r="E168" s="6" t="s">
        <v>17</v>
      </c>
      <c r="F168" s="7">
        <v>0</v>
      </c>
      <c r="G168" s="7">
        <v>0</v>
      </c>
      <c r="H168" s="7">
        <v>0</v>
      </c>
      <c r="I168" s="7">
        <v>0</v>
      </c>
    </row>
    <row r="169" spans="1:9" x14ac:dyDescent="0.25">
      <c r="A169" t="s">
        <v>17</v>
      </c>
      <c r="B169" t="s">
        <v>17</v>
      </c>
      <c r="C169" t="s">
        <v>17</v>
      </c>
      <c r="D169" t="s">
        <v>17</v>
      </c>
      <c r="E169" t="s">
        <v>17</v>
      </c>
      <c r="F169" t="s">
        <v>17</v>
      </c>
      <c r="G169" t="s">
        <v>17</v>
      </c>
      <c r="H169" t="s">
        <v>17</v>
      </c>
      <c r="I169" t="s">
        <v>17</v>
      </c>
    </row>
    <row r="170" spans="1:9" x14ac:dyDescent="0.25">
      <c r="A170" s="6" t="s">
        <v>20</v>
      </c>
      <c r="B170" s="6" t="s">
        <v>111</v>
      </c>
      <c r="C170" s="6" t="s">
        <v>112</v>
      </c>
      <c r="D170" s="6"/>
      <c r="E170" s="6" t="s">
        <v>17</v>
      </c>
      <c r="F170" s="7">
        <v>0</v>
      </c>
      <c r="G170" s="7">
        <v>0</v>
      </c>
      <c r="H170" s="7">
        <v>0</v>
      </c>
      <c r="I170" s="7">
        <v>0</v>
      </c>
    </row>
    <row r="171" spans="1:9" x14ac:dyDescent="0.25">
      <c r="A171" t="s">
        <v>17</v>
      </c>
      <c r="B171" t="s">
        <v>17</v>
      </c>
      <c r="C171" t="s">
        <v>17</v>
      </c>
      <c r="D171" t="s">
        <v>17</v>
      </c>
      <c r="E171" t="s">
        <v>17</v>
      </c>
      <c r="F171" t="s">
        <v>17</v>
      </c>
      <c r="G171" t="s">
        <v>17</v>
      </c>
      <c r="H171" t="s">
        <v>17</v>
      </c>
      <c r="I171" t="s">
        <v>17</v>
      </c>
    </row>
    <row r="172" spans="1:9" x14ac:dyDescent="0.25">
      <c r="A172" s="6" t="s">
        <v>23</v>
      </c>
      <c r="B172" s="6"/>
      <c r="C172" s="6" t="s">
        <v>113</v>
      </c>
      <c r="D172" s="6"/>
      <c r="E172" s="6" t="s">
        <v>17</v>
      </c>
      <c r="F172" s="7">
        <v>0</v>
      </c>
      <c r="G172" s="7">
        <v>0</v>
      </c>
      <c r="H172" s="7">
        <v>0</v>
      </c>
      <c r="I172" s="7">
        <v>0</v>
      </c>
    </row>
    <row r="173" spans="1:9" x14ac:dyDescent="0.25">
      <c r="A173" t="s">
        <v>17</v>
      </c>
      <c r="B173" t="s">
        <v>17</v>
      </c>
      <c r="C173" t="s">
        <v>17</v>
      </c>
      <c r="D173" t="s">
        <v>17</v>
      </c>
      <c r="E173" t="s">
        <v>17</v>
      </c>
      <c r="F173" t="s">
        <v>17</v>
      </c>
      <c r="G173" t="s">
        <v>17</v>
      </c>
      <c r="H173" t="s">
        <v>17</v>
      </c>
      <c r="I173" t="s">
        <v>17</v>
      </c>
    </row>
    <row r="174" spans="1:9" x14ac:dyDescent="0.25">
      <c r="A174" s="6" t="s">
        <v>26</v>
      </c>
      <c r="B174" s="6"/>
      <c r="C174" s="6" t="s">
        <v>114</v>
      </c>
      <c r="D174" s="6"/>
      <c r="E174" s="6" t="s">
        <v>17</v>
      </c>
      <c r="F174" s="7">
        <v>0</v>
      </c>
      <c r="G174" s="7">
        <v>0</v>
      </c>
      <c r="H174" s="7">
        <v>0</v>
      </c>
      <c r="I174" s="7">
        <v>0</v>
      </c>
    </row>
    <row r="175" spans="1:9" x14ac:dyDescent="0.25">
      <c r="A175" t="s">
        <v>17</v>
      </c>
      <c r="B175" t="s">
        <v>17</v>
      </c>
      <c r="C175" t="s">
        <v>17</v>
      </c>
      <c r="D175" t="s">
        <v>17</v>
      </c>
      <c r="E175" t="s">
        <v>17</v>
      </c>
      <c r="F175" t="s">
        <v>17</v>
      </c>
      <c r="G175" t="s">
        <v>17</v>
      </c>
      <c r="H175" t="s">
        <v>17</v>
      </c>
      <c r="I175" t="s">
        <v>17</v>
      </c>
    </row>
    <row r="176" spans="1:9" x14ac:dyDescent="0.25">
      <c r="A176" s="6" t="s">
        <v>26</v>
      </c>
      <c r="B176" s="6"/>
      <c r="C176" s="6" t="s">
        <v>115</v>
      </c>
      <c r="D176" s="6"/>
      <c r="E176" s="6" t="s">
        <v>17</v>
      </c>
      <c r="F176" s="7">
        <v>0</v>
      </c>
      <c r="G176" s="7">
        <v>0</v>
      </c>
      <c r="H176" s="7">
        <v>0</v>
      </c>
      <c r="I176" s="7">
        <v>0</v>
      </c>
    </row>
    <row r="177" spans="1:9" x14ac:dyDescent="0.25">
      <c r="A177" t="s">
        <v>17</v>
      </c>
      <c r="B177" t="s">
        <v>17</v>
      </c>
      <c r="C177" t="s">
        <v>17</v>
      </c>
      <c r="D177" t="s">
        <v>17</v>
      </c>
      <c r="E177" t="s">
        <v>17</v>
      </c>
      <c r="F177" t="s">
        <v>17</v>
      </c>
      <c r="G177" t="s">
        <v>17</v>
      </c>
      <c r="H177" t="s">
        <v>17</v>
      </c>
      <c r="I177" t="s">
        <v>17</v>
      </c>
    </row>
    <row r="178" spans="1:9" x14ac:dyDescent="0.25">
      <c r="A178" s="6" t="s">
        <v>23</v>
      </c>
      <c r="B178" s="6"/>
      <c r="C178" s="6" t="s">
        <v>116</v>
      </c>
      <c r="D178" s="6"/>
      <c r="E178" s="6" t="s">
        <v>17</v>
      </c>
      <c r="F178" s="7">
        <v>0</v>
      </c>
      <c r="G178" s="7">
        <v>0</v>
      </c>
      <c r="H178" s="7">
        <v>0</v>
      </c>
      <c r="I178" s="7">
        <v>0</v>
      </c>
    </row>
    <row r="179" spans="1:9" x14ac:dyDescent="0.25">
      <c r="A179" t="s">
        <v>17</v>
      </c>
      <c r="B179" t="s">
        <v>17</v>
      </c>
      <c r="C179" t="s">
        <v>17</v>
      </c>
      <c r="D179" t="s">
        <v>17</v>
      </c>
      <c r="E179" t="s">
        <v>17</v>
      </c>
      <c r="F179" t="s">
        <v>17</v>
      </c>
      <c r="G179" t="s">
        <v>17</v>
      </c>
      <c r="H179" t="s">
        <v>17</v>
      </c>
      <c r="I179" t="s">
        <v>17</v>
      </c>
    </row>
    <row r="180" spans="1:9" x14ac:dyDescent="0.25">
      <c r="A180" s="6" t="s">
        <v>26</v>
      </c>
      <c r="B180" s="6"/>
      <c r="C180" s="6" t="s">
        <v>117</v>
      </c>
      <c r="D180" s="6"/>
      <c r="E180" s="6" t="s">
        <v>17</v>
      </c>
      <c r="F180" s="7">
        <v>0</v>
      </c>
      <c r="G180" s="7">
        <v>0</v>
      </c>
      <c r="H180" s="7">
        <v>0</v>
      </c>
      <c r="I180" s="7">
        <v>0</v>
      </c>
    </row>
    <row r="181" spans="1:9" x14ac:dyDescent="0.25">
      <c r="A181" t="s">
        <v>17</v>
      </c>
      <c r="B181" t="s">
        <v>17</v>
      </c>
      <c r="C181" t="s">
        <v>17</v>
      </c>
      <c r="D181" t="s">
        <v>17</v>
      </c>
      <c r="E181" t="s">
        <v>17</v>
      </c>
      <c r="F181" t="s">
        <v>17</v>
      </c>
      <c r="G181" t="s">
        <v>17</v>
      </c>
      <c r="H181" t="s">
        <v>17</v>
      </c>
      <c r="I181" t="s">
        <v>17</v>
      </c>
    </row>
    <row r="182" spans="1:9" x14ac:dyDescent="0.25">
      <c r="A182" s="6" t="s">
        <v>23</v>
      </c>
      <c r="B182" s="6"/>
      <c r="C182" s="6" t="s">
        <v>118</v>
      </c>
      <c r="D182" s="6"/>
      <c r="E182" s="6" t="s">
        <v>17</v>
      </c>
      <c r="F182" s="7">
        <v>0</v>
      </c>
      <c r="G182" s="7">
        <v>0</v>
      </c>
      <c r="H182" s="7">
        <v>0</v>
      </c>
      <c r="I182" s="7">
        <v>0</v>
      </c>
    </row>
    <row r="183" spans="1:9" x14ac:dyDescent="0.25">
      <c r="A183" t="s">
        <v>17</v>
      </c>
      <c r="B183" t="s">
        <v>17</v>
      </c>
      <c r="C183" t="s">
        <v>17</v>
      </c>
      <c r="D183" t="s">
        <v>17</v>
      </c>
      <c r="E183" t="s">
        <v>17</v>
      </c>
      <c r="F183" t="s">
        <v>17</v>
      </c>
      <c r="G183" t="s">
        <v>17</v>
      </c>
      <c r="H183" t="s">
        <v>17</v>
      </c>
      <c r="I183" t="s">
        <v>17</v>
      </c>
    </row>
    <row r="184" spans="1:9" x14ac:dyDescent="0.25">
      <c r="A184" s="6" t="s">
        <v>26</v>
      </c>
      <c r="B184" s="6"/>
      <c r="C184" s="6" t="s">
        <v>119</v>
      </c>
      <c r="D184" s="6"/>
      <c r="E184" s="6" t="s">
        <v>17</v>
      </c>
      <c r="F184" s="7">
        <v>0</v>
      </c>
      <c r="G184" s="7">
        <v>0</v>
      </c>
      <c r="H184" s="7">
        <v>0</v>
      </c>
      <c r="I184" s="7">
        <v>0</v>
      </c>
    </row>
    <row r="185" spans="1:9" x14ac:dyDescent="0.25">
      <c r="A185" t="s">
        <v>17</v>
      </c>
      <c r="B185" t="s">
        <v>17</v>
      </c>
      <c r="C185" t="s">
        <v>17</v>
      </c>
      <c r="D185" t="s">
        <v>17</v>
      </c>
      <c r="E185" t="s">
        <v>17</v>
      </c>
      <c r="F185" t="s">
        <v>17</v>
      </c>
      <c r="G185" t="s">
        <v>17</v>
      </c>
      <c r="H185" t="s">
        <v>17</v>
      </c>
      <c r="I185" t="s">
        <v>17</v>
      </c>
    </row>
    <row r="186" spans="1:9" x14ac:dyDescent="0.25">
      <c r="A186" s="6" t="s">
        <v>20</v>
      </c>
      <c r="B186" s="6" t="s">
        <v>120</v>
      </c>
      <c r="C186" s="6" t="s">
        <v>121</v>
      </c>
      <c r="D186" s="6"/>
      <c r="E186" s="6" t="s">
        <v>17</v>
      </c>
      <c r="F186" s="7">
        <v>0</v>
      </c>
      <c r="G186" s="7">
        <v>0</v>
      </c>
      <c r="H186" s="7">
        <v>0</v>
      </c>
      <c r="I186" s="7">
        <v>0</v>
      </c>
    </row>
    <row r="187" spans="1:9" x14ac:dyDescent="0.25">
      <c r="A187" t="s">
        <v>17</v>
      </c>
      <c r="B187" t="s">
        <v>17</v>
      </c>
      <c r="C187" t="s">
        <v>17</v>
      </c>
      <c r="D187" t="s">
        <v>17</v>
      </c>
      <c r="E187" t="s">
        <v>17</v>
      </c>
      <c r="F187" t="s">
        <v>17</v>
      </c>
      <c r="G187" t="s">
        <v>17</v>
      </c>
      <c r="H187" t="s">
        <v>17</v>
      </c>
      <c r="I187" t="s">
        <v>17</v>
      </c>
    </row>
    <row r="188" spans="1:9" x14ac:dyDescent="0.25">
      <c r="A188" s="6" t="s">
        <v>23</v>
      </c>
      <c r="B188" s="6"/>
      <c r="C188" s="6" t="s">
        <v>122</v>
      </c>
      <c r="D188" s="6"/>
      <c r="E188" s="6" t="s">
        <v>17</v>
      </c>
      <c r="F188" s="7">
        <v>0</v>
      </c>
      <c r="G188" s="7">
        <v>0</v>
      </c>
      <c r="H188" s="7">
        <v>0</v>
      </c>
      <c r="I188" s="7">
        <v>0</v>
      </c>
    </row>
    <row r="189" spans="1:9" x14ac:dyDescent="0.25">
      <c r="A189" t="s">
        <v>17</v>
      </c>
      <c r="B189" t="s">
        <v>17</v>
      </c>
      <c r="C189" t="s">
        <v>17</v>
      </c>
      <c r="D189" t="s">
        <v>17</v>
      </c>
      <c r="E189" t="s">
        <v>17</v>
      </c>
      <c r="F189" t="s">
        <v>17</v>
      </c>
      <c r="G189" t="s">
        <v>17</v>
      </c>
      <c r="H189" t="s">
        <v>17</v>
      </c>
      <c r="I189" t="s">
        <v>17</v>
      </c>
    </row>
    <row r="190" spans="1:9" x14ac:dyDescent="0.25">
      <c r="A190" s="6" t="s">
        <v>26</v>
      </c>
      <c r="B190" s="6"/>
      <c r="C190" s="6" t="s">
        <v>123</v>
      </c>
      <c r="D190" s="6"/>
      <c r="E190" s="6" t="s">
        <v>17</v>
      </c>
      <c r="F190" s="7">
        <v>0</v>
      </c>
      <c r="G190" s="7">
        <v>0</v>
      </c>
      <c r="H190" s="7">
        <v>0</v>
      </c>
      <c r="I190" s="7">
        <v>0</v>
      </c>
    </row>
    <row r="191" spans="1:9" x14ac:dyDescent="0.25">
      <c r="A191" t="s">
        <v>17</v>
      </c>
      <c r="B191" t="s">
        <v>17</v>
      </c>
      <c r="C191" t="s">
        <v>17</v>
      </c>
      <c r="D191" t="s">
        <v>17</v>
      </c>
      <c r="E191" t="s">
        <v>17</v>
      </c>
      <c r="F191" t="s">
        <v>17</v>
      </c>
      <c r="G191" t="s">
        <v>17</v>
      </c>
      <c r="H191" t="s">
        <v>17</v>
      </c>
      <c r="I191" t="s">
        <v>17</v>
      </c>
    </row>
    <row r="192" spans="1:9" x14ac:dyDescent="0.25">
      <c r="A192" s="6" t="s">
        <v>45</v>
      </c>
      <c r="B192" s="6"/>
      <c r="C192" s="6" t="s">
        <v>124</v>
      </c>
      <c r="D192" s="6"/>
      <c r="E192" s="6" t="s">
        <v>17</v>
      </c>
      <c r="F192" s="7">
        <v>0</v>
      </c>
      <c r="G192" s="7">
        <v>0</v>
      </c>
      <c r="H192" s="7">
        <v>0</v>
      </c>
      <c r="I192" s="7">
        <v>0</v>
      </c>
    </row>
    <row r="193" spans="1:9" x14ac:dyDescent="0.25">
      <c r="A193" t="s">
        <v>17</v>
      </c>
      <c r="B193" t="s">
        <v>17</v>
      </c>
      <c r="C193" t="s">
        <v>17</v>
      </c>
      <c r="D193" t="s">
        <v>17</v>
      </c>
      <c r="E193" t="s">
        <v>17</v>
      </c>
      <c r="F193" t="s">
        <v>17</v>
      </c>
      <c r="G193" t="s">
        <v>17</v>
      </c>
      <c r="H193" t="s">
        <v>17</v>
      </c>
      <c r="I193" t="s">
        <v>17</v>
      </c>
    </row>
    <row r="194" spans="1:9" x14ac:dyDescent="0.25">
      <c r="A194" s="6" t="s">
        <v>45</v>
      </c>
      <c r="B194" s="6"/>
      <c r="C194" s="6" t="s">
        <v>125</v>
      </c>
      <c r="D194" s="6"/>
      <c r="E194" s="6" t="s">
        <v>17</v>
      </c>
      <c r="F194" s="7">
        <v>0</v>
      </c>
      <c r="G194" s="7">
        <v>0</v>
      </c>
      <c r="H194" s="7">
        <v>0</v>
      </c>
      <c r="I194" s="7">
        <v>0</v>
      </c>
    </row>
    <row r="195" spans="1:9" x14ac:dyDescent="0.25">
      <c r="A195" t="s">
        <v>17</v>
      </c>
      <c r="B195" t="s">
        <v>17</v>
      </c>
      <c r="C195" t="s">
        <v>17</v>
      </c>
      <c r="D195" t="s">
        <v>17</v>
      </c>
      <c r="E195" t="s">
        <v>17</v>
      </c>
      <c r="F195" t="s">
        <v>17</v>
      </c>
      <c r="G195" t="s">
        <v>17</v>
      </c>
      <c r="H195" t="s">
        <v>17</v>
      </c>
      <c r="I195" t="s">
        <v>17</v>
      </c>
    </row>
    <row r="196" spans="1:9" x14ac:dyDescent="0.25">
      <c r="A196" s="6" t="s">
        <v>45</v>
      </c>
      <c r="B196" s="6"/>
      <c r="C196" s="6" t="s">
        <v>126</v>
      </c>
      <c r="D196" s="6"/>
      <c r="E196" s="6" t="s">
        <v>17</v>
      </c>
      <c r="F196" s="7">
        <v>0</v>
      </c>
      <c r="G196" s="7">
        <v>0</v>
      </c>
      <c r="H196" s="7">
        <v>0</v>
      </c>
      <c r="I196" s="7">
        <v>0</v>
      </c>
    </row>
    <row r="197" spans="1:9" x14ac:dyDescent="0.25">
      <c r="A197" t="s">
        <v>17</v>
      </c>
      <c r="B197" t="s">
        <v>17</v>
      </c>
      <c r="C197" t="s">
        <v>17</v>
      </c>
      <c r="D197" t="s">
        <v>17</v>
      </c>
      <c r="E197" t="s">
        <v>17</v>
      </c>
      <c r="F197" t="s">
        <v>17</v>
      </c>
      <c r="G197" t="s">
        <v>17</v>
      </c>
      <c r="H197" t="s">
        <v>17</v>
      </c>
      <c r="I197" t="s">
        <v>17</v>
      </c>
    </row>
    <row r="198" spans="1:9" x14ac:dyDescent="0.25">
      <c r="A198" s="6" t="s">
        <v>45</v>
      </c>
      <c r="B198" s="6"/>
      <c r="C198" s="6" t="s">
        <v>127</v>
      </c>
      <c r="D198" s="6"/>
      <c r="E198" s="6" t="s">
        <v>17</v>
      </c>
      <c r="F198" s="7">
        <v>0</v>
      </c>
      <c r="G198" s="7">
        <v>0</v>
      </c>
      <c r="H198" s="7">
        <v>0</v>
      </c>
      <c r="I198" s="7">
        <v>0</v>
      </c>
    </row>
    <row r="199" spans="1:9" x14ac:dyDescent="0.25">
      <c r="A199" t="s">
        <v>17</v>
      </c>
      <c r="B199" t="s">
        <v>17</v>
      </c>
      <c r="C199" t="s">
        <v>17</v>
      </c>
      <c r="D199" t="s">
        <v>17</v>
      </c>
      <c r="E199" t="s">
        <v>17</v>
      </c>
      <c r="F199" t="s">
        <v>17</v>
      </c>
      <c r="G199" t="s">
        <v>17</v>
      </c>
      <c r="H199" t="s">
        <v>17</v>
      </c>
      <c r="I199" t="s">
        <v>17</v>
      </c>
    </row>
    <row r="200" spans="1:9" x14ac:dyDescent="0.25">
      <c r="A200" s="6" t="s">
        <v>45</v>
      </c>
      <c r="B200" s="6"/>
      <c r="C200" s="6" t="s">
        <v>128</v>
      </c>
      <c r="D200" s="6"/>
      <c r="E200" s="6" t="s">
        <v>17</v>
      </c>
      <c r="F200" s="7">
        <v>0</v>
      </c>
      <c r="G200" s="7">
        <v>0</v>
      </c>
      <c r="H200" s="7">
        <v>0</v>
      </c>
      <c r="I200" s="7">
        <v>0</v>
      </c>
    </row>
    <row r="201" spans="1:9" x14ac:dyDescent="0.25">
      <c r="A201" t="s">
        <v>17</v>
      </c>
      <c r="B201" t="s">
        <v>17</v>
      </c>
      <c r="C201" t="s">
        <v>17</v>
      </c>
      <c r="D201" t="s">
        <v>17</v>
      </c>
      <c r="E201" t="s">
        <v>17</v>
      </c>
      <c r="F201" t="s">
        <v>17</v>
      </c>
      <c r="G201" t="s">
        <v>17</v>
      </c>
      <c r="H201" t="s">
        <v>17</v>
      </c>
      <c r="I201" t="s">
        <v>17</v>
      </c>
    </row>
    <row r="202" spans="1:9" x14ac:dyDescent="0.25">
      <c r="A202" s="6" t="s">
        <v>45</v>
      </c>
      <c r="B202" s="6"/>
      <c r="C202" s="6" t="s">
        <v>129</v>
      </c>
      <c r="D202" s="6"/>
      <c r="E202" s="6" t="s">
        <v>17</v>
      </c>
      <c r="F202" s="7">
        <v>0</v>
      </c>
      <c r="G202" s="7">
        <v>0</v>
      </c>
      <c r="H202" s="7">
        <v>0</v>
      </c>
      <c r="I202" s="7">
        <v>0</v>
      </c>
    </row>
    <row r="203" spans="1:9" x14ac:dyDescent="0.25">
      <c r="A203" t="s">
        <v>17</v>
      </c>
      <c r="B203" t="s">
        <v>17</v>
      </c>
      <c r="C203" t="s">
        <v>17</v>
      </c>
      <c r="D203" t="s">
        <v>17</v>
      </c>
      <c r="E203" t="s">
        <v>17</v>
      </c>
      <c r="F203" t="s">
        <v>17</v>
      </c>
      <c r="G203" t="s">
        <v>17</v>
      </c>
      <c r="H203" t="s">
        <v>17</v>
      </c>
      <c r="I203" t="s">
        <v>17</v>
      </c>
    </row>
    <row r="204" spans="1:9" x14ac:dyDescent="0.25">
      <c r="A204" s="6" t="s">
        <v>45</v>
      </c>
      <c r="B204" s="6"/>
      <c r="C204" s="6" t="s">
        <v>130</v>
      </c>
      <c r="D204" s="6"/>
      <c r="E204" s="6" t="s">
        <v>17</v>
      </c>
      <c r="F204" s="7">
        <v>0</v>
      </c>
      <c r="G204" s="7">
        <v>0</v>
      </c>
      <c r="H204" s="7">
        <v>0</v>
      </c>
      <c r="I204" s="7">
        <v>0</v>
      </c>
    </row>
    <row r="205" spans="1:9" x14ac:dyDescent="0.25">
      <c r="A205" t="s">
        <v>17</v>
      </c>
      <c r="B205" t="s">
        <v>17</v>
      </c>
      <c r="C205" t="s">
        <v>17</v>
      </c>
      <c r="D205" t="s">
        <v>17</v>
      </c>
      <c r="E205" t="s">
        <v>17</v>
      </c>
      <c r="F205" t="s">
        <v>17</v>
      </c>
      <c r="G205" t="s">
        <v>17</v>
      </c>
      <c r="H205" t="s">
        <v>17</v>
      </c>
      <c r="I205" t="s">
        <v>17</v>
      </c>
    </row>
    <row r="206" spans="1:9" x14ac:dyDescent="0.25">
      <c r="A206" s="6" t="s">
        <v>20</v>
      </c>
      <c r="B206" s="6" t="s">
        <v>131</v>
      </c>
      <c r="C206" s="6" t="s">
        <v>132</v>
      </c>
      <c r="D206" s="6"/>
      <c r="E206" s="6" t="s">
        <v>17</v>
      </c>
      <c r="F206" s="7">
        <v>0</v>
      </c>
      <c r="G206" s="7">
        <v>0</v>
      </c>
      <c r="H206" s="7">
        <v>0</v>
      </c>
      <c r="I206" s="7">
        <v>0</v>
      </c>
    </row>
    <row r="207" spans="1:9" x14ac:dyDescent="0.25">
      <c r="A207" t="s">
        <v>17</v>
      </c>
      <c r="B207" t="s">
        <v>17</v>
      </c>
      <c r="C207" t="s">
        <v>17</v>
      </c>
      <c r="D207" t="s">
        <v>17</v>
      </c>
      <c r="E207" t="s">
        <v>17</v>
      </c>
      <c r="F207" t="s">
        <v>17</v>
      </c>
      <c r="G207" t="s">
        <v>17</v>
      </c>
      <c r="H207" t="s">
        <v>17</v>
      </c>
      <c r="I207" t="s">
        <v>17</v>
      </c>
    </row>
    <row r="208" spans="1:9" x14ac:dyDescent="0.25">
      <c r="A208" s="6" t="s">
        <v>23</v>
      </c>
      <c r="B208" s="6"/>
      <c r="C208" s="6" t="s">
        <v>133</v>
      </c>
      <c r="D208" s="6"/>
      <c r="E208" s="6" t="s">
        <v>17</v>
      </c>
      <c r="F208" s="7">
        <v>0</v>
      </c>
      <c r="G208" s="7">
        <v>0</v>
      </c>
      <c r="H208" s="7">
        <v>0</v>
      </c>
      <c r="I208" s="7">
        <v>0</v>
      </c>
    </row>
    <row r="209" spans="1:9" x14ac:dyDescent="0.25">
      <c r="A209" t="s">
        <v>17</v>
      </c>
      <c r="B209" t="s">
        <v>17</v>
      </c>
      <c r="C209" t="s">
        <v>17</v>
      </c>
      <c r="D209" t="s">
        <v>17</v>
      </c>
      <c r="E209" t="s">
        <v>17</v>
      </c>
      <c r="F209" t="s">
        <v>17</v>
      </c>
      <c r="G209" t="s">
        <v>17</v>
      </c>
      <c r="H209" t="s">
        <v>17</v>
      </c>
      <c r="I209" t="s">
        <v>17</v>
      </c>
    </row>
    <row r="210" spans="1:9" x14ac:dyDescent="0.25">
      <c r="A210" s="6" t="s">
        <v>26</v>
      </c>
      <c r="B210" s="6"/>
      <c r="C210" s="6" t="s">
        <v>134</v>
      </c>
      <c r="D210" s="6"/>
      <c r="E210" s="6" t="s">
        <v>17</v>
      </c>
      <c r="F210" s="7">
        <v>0</v>
      </c>
      <c r="G210" s="7">
        <v>0</v>
      </c>
      <c r="H210" s="7">
        <v>0</v>
      </c>
      <c r="I210" s="7">
        <v>0</v>
      </c>
    </row>
    <row r="211" spans="1:9" x14ac:dyDescent="0.25">
      <c r="A211" t="s">
        <v>17</v>
      </c>
      <c r="B211" t="s">
        <v>17</v>
      </c>
      <c r="C211" t="s">
        <v>17</v>
      </c>
      <c r="D211" t="s">
        <v>17</v>
      </c>
      <c r="E211" t="s">
        <v>17</v>
      </c>
      <c r="F211" t="s">
        <v>17</v>
      </c>
      <c r="G211" t="s">
        <v>17</v>
      </c>
      <c r="H211" t="s">
        <v>17</v>
      </c>
      <c r="I211" t="s">
        <v>17</v>
      </c>
    </row>
    <row r="212" spans="1:9" x14ac:dyDescent="0.25">
      <c r="A212" s="6" t="s">
        <v>26</v>
      </c>
      <c r="B212" s="6"/>
      <c r="C212" s="6" t="s">
        <v>135</v>
      </c>
      <c r="D212" s="6"/>
      <c r="E212" s="6" t="s">
        <v>17</v>
      </c>
      <c r="F212" s="7">
        <v>0</v>
      </c>
      <c r="G212" s="7">
        <v>0</v>
      </c>
      <c r="H212" s="7">
        <v>0</v>
      </c>
      <c r="I212" s="7">
        <v>0</v>
      </c>
    </row>
    <row r="213" spans="1:9" x14ac:dyDescent="0.25">
      <c r="A213" t="s">
        <v>17</v>
      </c>
      <c r="B213" t="s">
        <v>17</v>
      </c>
      <c r="C213" t="s">
        <v>17</v>
      </c>
      <c r="D213" t="s">
        <v>17</v>
      </c>
      <c r="E213" t="s">
        <v>17</v>
      </c>
      <c r="F213" t="s">
        <v>17</v>
      </c>
      <c r="G213" t="s">
        <v>17</v>
      </c>
      <c r="H213" t="s">
        <v>17</v>
      </c>
      <c r="I213" t="s">
        <v>17</v>
      </c>
    </row>
    <row r="214" spans="1:9" x14ac:dyDescent="0.25">
      <c r="A214" s="6" t="s">
        <v>26</v>
      </c>
      <c r="B214" s="6"/>
      <c r="C214" s="6" t="s">
        <v>136</v>
      </c>
      <c r="D214" s="6"/>
      <c r="E214" s="6" t="s">
        <v>17</v>
      </c>
      <c r="F214" s="7">
        <v>0</v>
      </c>
      <c r="G214" s="7">
        <v>0</v>
      </c>
      <c r="H214" s="7">
        <v>0</v>
      </c>
      <c r="I214" s="7">
        <v>0</v>
      </c>
    </row>
    <row r="215" spans="1:9" x14ac:dyDescent="0.25">
      <c r="A215" t="s">
        <v>17</v>
      </c>
      <c r="B215" t="s">
        <v>17</v>
      </c>
      <c r="C215" t="s">
        <v>17</v>
      </c>
      <c r="D215" t="s">
        <v>17</v>
      </c>
      <c r="E215" t="s">
        <v>17</v>
      </c>
      <c r="F215" t="s">
        <v>17</v>
      </c>
      <c r="G215" t="s">
        <v>17</v>
      </c>
      <c r="H215" t="s">
        <v>17</v>
      </c>
      <c r="I215" t="s">
        <v>17</v>
      </c>
    </row>
    <row r="216" spans="1:9" x14ac:dyDescent="0.25">
      <c r="A216" s="6" t="s">
        <v>20</v>
      </c>
      <c r="B216" s="6" t="s">
        <v>137</v>
      </c>
      <c r="C216" s="6" t="s">
        <v>138</v>
      </c>
      <c r="D216" s="6"/>
      <c r="E216" s="6" t="s">
        <v>17</v>
      </c>
      <c r="F216" s="7">
        <v>0</v>
      </c>
      <c r="G216" s="7">
        <v>0</v>
      </c>
      <c r="H216" s="7">
        <v>0</v>
      </c>
      <c r="I216" s="7">
        <v>0</v>
      </c>
    </row>
    <row r="217" spans="1:9" x14ac:dyDescent="0.25">
      <c r="A217" t="s">
        <v>17</v>
      </c>
      <c r="B217" t="s">
        <v>17</v>
      </c>
      <c r="C217" t="s">
        <v>17</v>
      </c>
      <c r="D217" t="s">
        <v>17</v>
      </c>
      <c r="E217" t="s">
        <v>17</v>
      </c>
      <c r="F217" t="s">
        <v>17</v>
      </c>
      <c r="G217" t="s">
        <v>17</v>
      </c>
      <c r="H217" t="s">
        <v>17</v>
      </c>
      <c r="I217" t="s">
        <v>17</v>
      </c>
    </row>
    <row r="218" spans="1:9" x14ac:dyDescent="0.25">
      <c r="A218" s="6" t="s">
        <v>23</v>
      </c>
      <c r="B218" s="6"/>
      <c r="C218" s="6" t="s">
        <v>139</v>
      </c>
      <c r="D218" s="6"/>
      <c r="E218" s="6" t="s">
        <v>17</v>
      </c>
      <c r="F218" s="7">
        <v>0</v>
      </c>
      <c r="G218" s="7">
        <v>0</v>
      </c>
      <c r="H218" s="7">
        <v>0</v>
      </c>
      <c r="I218" s="7">
        <v>0</v>
      </c>
    </row>
    <row r="219" spans="1:9" x14ac:dyDescent="0.25">
      <c r="A219" t="s">
        <v>17</v>
      </c>
      <c r="B219" t="s">
        <v>17</v>
      </c>
      <c r="C219" t="s">
        <v>17</v>
      </c>
      <c r="D219" t="s">
        <v>17</v>
      </c>
      <c r="E219" t="s">
        <v>17</v>
      </c>
      <c r="F219" t="s">
        <v>17</v>
      </c>
      <c r="G219" t="s">
        <v>17</v>
      </c>
      <c r="H219" t="s">
        <v>17</v>
      </c>
      <c r="I219" t="s">
        <v>17</v>
      </c>
    </row>
    <row r="220" spans="1:9" x14ac:dyDescent="0.25">
      <c r="A220" s="6" t="s">
        <v>26</v>
      </c>
      <c r="B220" s="6"/>
      <c r="C220" s="6" t="s">
        <v>140</v>
      </c>
      <c r="D220" s="6"/>
      <c r="E220" s="6" t="s">
        <v>17</v>
      </c>
      <c r="F220" s="7">
        <v>0</v>
      </c>
      <c r="G220" s="7">
        <v>0</v>
      </c>
      <c r="H220" s="7">
        <v>0</v>
      </c>
      <c r="I220" s="7">
        <v>0</v>
      </c>
    </row>
    <row r="221" spans="1:9" x14ac:dyDescent="0.25">
      <c r="A221" t="s">
        <v>17</v>
      </c>
      <c r="B221" t="s">
        <v>17</v>
      </c>
      <c r="C221" t="s">
        <v>17</v>
      </c>
      <c r="D221" t="s">
        <v>17</v>
      </c>
      <c r="E221" t="s">
        <v>17</v>
      </c>
      <c r="F221" t="s">
        <v>17</v>
      </c>
      <c r="G221" t="s">
        <v>17</v>
      </c>
      <c r="H221" t="s">
        <v>17</v>
      </c>
      <c r="I221" t="s">
        <v>17</v>
      </c>
    </row>
    <row r="222" spans="1:9" x14ac:dyDescent="0.25">
      <c r="A222" s="6" t="s">
        <v>23</v>
      </c>
      <c r="B222" s="6"/>
      <c r="C222" s="6" t="s">
        <v>141</v>
      </c>
      <c r="D222" s="6"/>
      <c r="E222" s="6" t="s">
        <v>17</v>
      </c>
      <c r="F222" s="7">
        <v>0</v>
      </c>
      <c r="G222" s="7">
        <v>0</v>
      </c>
      <c r="H222" s="7">
        <v>0</v>
      </c>
      <c r="I222" s="7">
        <v>0</v>
      </c>
    </row>
    <row r="223" spans="1:9" x14ac:dyDescent="0.25">
      <c r="A223" t="s">
        <v>17</v>
      </c>
      <c r="B223" t="s">
        <v>17</v>
      </c>
      <c r="C223" t="s">
        <v>17</v>
      </c>
      <c r="D223" t="s">
        <v>17</v>
      </c>
      <c r="E223" t="s">
        <v>17</v>
      </c>
      <c r="F223" t="s">
        <v>17</v>
      </c>
      <c r="G223" t="s">
        <v>17</v>
      </c>
      <c r="H223" t="s">
        <v>17</v>
      </c>
      <c r="I223" t="s">
        <v>17</v>
      </c>
    </row>
    <row r="224" spans="1:9" x14ac:dyDescent="0.25">
      <c r="A224" s="6" t="s">
        <v>23</v>
      </c>
      <c r="B224" s="6"/>
      <c r="C224" s="6" t="s">
        <v>142</v>
      </c>
      <c r="D224" s="6"/>
      <c r="E224" s="6" t="s">
        <v>17</v>
      </c>
      <c r="F224" s="7">
        <v>0</v>
      </c>
      <c r="G224" s="7">
        <v>0</v>
      </c>
      <c r="H224" s="7">
        <v>0</v>
      </c>
      <c r="I224" s="7">
        <v>0</v>
      </c>
    </row>
    <row r="225" spans="1:9" x14ac:dyDescent="0.25">
      <c r="A225" t="s">
        <v>17</v>
      </c>
      <c r="B225" t="s">
        <v>17</v>
      </c>
      <c r="C225" t="s">
        <v>17</v>
      </c>
      <c r="D225" t="s">
        <v>17</v>
      </c>
      <c r="E225" t="s">
        <v>17</v>
      </c>
      <c r="F225" t="s">
        <v>17</v>
      </c>
      <c r="G225" t="s">
        <v>17</v>
      </c>
      <c r="H225" t="s">
        <v>17</v>
      </c>
      <c r="I225" t="s">
        <v>17</v>
      </c>
    </row>
    <row r="226" spans="1:9" x14ac:dyDescent="0.25">
      <c r="A226" s="6" t="s">
        <v>26</v>
      </c>
      <c r="B226" s="6"/>
      <c r="C226" s="6" t="s">
        <v>143</v>
      </c>
      <c r="D226" s="6"/>
      <c r="E226" s="6" t="s">
        <v>17</v>
      </c>
      <c r="F226" s="7">
        <v>0</v>
      </c>
      <c r="G226" s="7">
        <v>0</v>
      </c>
      <c r="H226" s="7">
        <v>0</v>
      </c>
      <c r="I226" s="7">
        <v>0</v>
      </c>
    </row>
    <row r="227" spans="1:9" x14ac:dyDescent="0.25">
      <c r="A227" t="s">
        <v>17</v>
      </c>
      <c r="B227" t="s">
        <v>17</v>
      </c>
      <c r="C227" t="s">
        <v>17</v>
      </c>
      <c r="D227" t="s">
        <v>17</v>
      </c>
      <c r="E227" t="s">
        <v>17</v>
      </c>
      <c r="F227" t="s">
        <v>17</v>
      </c>
      <c r="G227" t="s">
        <v>17</v>
      </c>
      <c r="H227" t="s">
        <v>17</v>
      </c>
      <c r="I227" t="s">
        <v>17</v>
      </c>
    </row>
    <row r="228" spans="1:9" x14ac:dyDescent="0.25">
      <c r="A228" s="6" t="s">
        <v>20</v>
      </c>
      <c r="B228" s="6" t="s">
        <v>144</v>
      </c>
      <c r="C228" s="6" t="s">
        <v>145</v>
      </c>
      <c r="D228" s="6"/>
      <c r="E228" s="6" t="s">
        <v>17</v>
      </c>
      <c r="F228" s="7">
        <v>0</v>
      </c>
      <c r="G228" s="7">
        <v>2013685</v>
      </c>
      <c r="H228" s="7">
        <v>4133369.65</v>
      </c>
      <c r="I228" s="7">
        <v>2119684.65</v>
      </c>
    </row>
    <row r="229" spans="1:9" x14ac:dyDescent="0.25">
      <c r="A229" t="s">
        <v>17</v>
      </c>
      <c r="B229" t="s">
        <v>17</v>
      </c>
      <c r="C229" t="s">
        <v>17</v>
      </c>
      <c r="D229" t="s">
        <v>17</v>
      </c>
      <c r="E229" t="s">
        <v>17</v>
      </c>
      <c r="F229" t="s">
        <v>17</v>
      </c>
      <c r="G229" t="s">
        <v>17</v>
      </c>
      <c r="H229" t="s">
        <v>17</v>
      </c>
      <c r="I229" t="s">
        <v>17</v>
      </c>
    </row>
    <row r="230" spans="1:9" x14ac:dyDescent="0.25">
      <c r="A230" s="6" t="s">
        <v>23</v>
      </c>
      <c r="B230" s="6"/>
      <c r="C230" s="6" t="s">
        <v>146</v>
      </c>
      <c r="D230" s="6"/>
      <c r="E230" s="6" t="s">
        <v>17</v>
      </c>
      <c r="F230" s="7">
        <v>0</v>
      </c>
      <c r="G230" s="7">
        <v>2013685</v>
      </c>
      <c r="H230" s="7">
        <v>4133369.65</v>
      </c>
      <c r="I230" s="7">
        <v>2119684.65</v>
      </c>
    </row>
    <row r="231" spans="1:9" x14ac:dyDescent="0.25">
      <c r="A231" t="s">
        <v>17</v>
      </c>
      <c r="B231" t="s">
        <v>17</v>
      </c>
      <c r="C231" t="s">
        <v>17</v>
      </c>
      <c r="D231" t="s">
        <v>17</v>
      </c>
      <c r="E231" t="s">
        <v>17</v>
      </c>
      <c r="F231" t="s">
        <v>17</v>
      </c>
      <c r="G231" t="s">
        <v>17</v>
      </c>
      <c r="H231" t="s">
        <v>17</v>
      </c>
      <c r="I231" t="s">
        <v>17</v>
      </c>
    </row>
    <row r="232" spans="1:9" x14ac:dyDescent="0.25">
      <c r="A232" s="6" t="s">
        <v>26</v>
      </c>
      <c r="B232" s="6"/>
      <c r="C232" s="6" t="s">
        <v>147</v>
      </c>
      <c r="D232" s="6"/>
      <c r="E232" s="6" t="s">
        <v>17</v>
      </c>
      <c r="F232" s="7">
        <v>0</v>
      </c>
      <c r="G232" s="7">
        <v>2013685</v>
      </c>
      <c r="H232" s="7">
        <v>4133369.65</v>
      </c>
      <c r="I232" s="7">
        <v>2119684.65</v>
      </c>
    </row>
    <row r="233" spans="1:9" x14ac:dyDescent="0.25">
      <c r="A233" s="8" t="s">
        <v>34</v>
      </c>
      <c r="B233" s="8"/>
      <c r="C233" s="8" t="s">
        <v>147</v>
      </c>
      <c r="D233" s="8" t="s">
        <v>35</v>
      </c>
      <c r="E233" s="8" t="s">
        <v>36</v>
      </c>
      <c r="F233" s="9">
        <v>0</v>
      </c>
      <c r="G233" s="9">
        <v>1596000</v>
      </c>
      <c r="H233" s="9">
        <v>3496000</v>
      </c>
      <c r="I233" s="9">
        <v>1900000</v>
      </c>
    </row>
    <row r="234" spans="1:9" x14ac:dyDescent="0.25">
      <c r="A234" s="8" t="s">
        <v>34</v>
      </c>
      <c r="B234" s="8"/>
      <c r="C234" s="8" t="s">
        <v>147</v>
      </c>
      <c r="D234" s="8" t="s">
        <v>39</v>
      </c>
      <c r="E234" s="8" t="s">
        <v>40</v>
      </c>
      <c r="F234" s="9">
        <v>0</v>
      </c>
      <c r="G234" s="9">
        <v>417685</v>
      </c>
      <c r="H234" s="9">
        <v>417684.65</v>
      </c>
      <c r="I234" s="9">
        <v>-0.35</v>
      </c>
    </row>
    <row r="235" spans="1:9" x14ac:dyDescent="0.25">
      <c r="A235" t="s">
        <v>17</v>
      </c>
      <c r="B235" t="s">
        <v>17</v>
      </c>
      <c r="C235" t="s">
        <v>17</v>
      </c>
      <c r="D235" t="s">
        <v>17</v>
      </c>
      <c r="E235" t="s">
        <v>17</v>
      </c>
      <c r="F235" t="s">
        <v>17</v>
      </c>
      <c r="G235" t="s">
        <v>17</v>
      </c>
      <c r="H235" t="s">
        <v>17</v>
      </c>
      <c r="I235" t="s">
        <v>17</v>
      </c>
    </row>
    <row r="236" spans="1:9" x14ac:dyDescent="0.25">
      <c r="A236" s="6" t="s">
        <v>45</v>
      </c>
      <c r="B236" s="6"/>
      <c r="C236" s="6" t="s">
        <v>148</v>
      </c>
      <c r="D236" s="6"/>
      <c r="E236" s="6" t="s">
        <v>17</v>
      </c>
      <c r="F236" s="7">
        <v>0</v>
      </c>
      <c r="G236" s="7">
        <v>0</v>
      </c>
      <c r="H236" s="7">
        <v>219685</v>
      </c>
      <c r="I236" s="7">
        <v>-219685</v>
      </c>
    </row>
    <row r="237" spans="1:9" x14ac:dyDescent="0.25">
      <c r="A237" s="8" t="s">
        <v>149</v>
      </c>
      <c r="B237" s="8"/>
      <c r="C237" s="8" t="s">
        <v>148</v>
      </c>
      <c r="D237" s="8" t="s">
        <v>39</v>
      </c>
      <c r="E237" s="8" t="s">
        <v>40</v>
      </c>
      <c r="F237" s="9">
        <v>0</v>
      </c>
      <c r="G237" s="9">
        <v>0</v>
      </c>
      <c r="H237" s="9">
        <v>219685</v>
      </c>
      <c r="I237" s="9">
        <v>-219685</v>
      </c>
    </row>
    <row r="238" spans="1:9" x14ac:dyDescent="0.25">
      <c r="A238" t="s">
        <v>17</v>
      </c>
      <c r="B238" t="s">
        <v>17</v>
      </c>
      <c r="C238" t="s">
        <v>17</v>
      </c>
      <c r="D238" t="s">
        <v>17</v>
      </c>
      <c r="E238" t="s">
        <v>17</v>
      </c>
      <c r="F238" t="s">
        <v>17</v>
      </c>
      <c r="G238" t="s">
        <v>17</v>
      </c>
      <c r="H238" t="s">
        <v>17</v>
      </c>
      <c r="I238" t="s">
        <v>17</v>
      </c>
    </row>
    <row r="239" spans="1:9" x14ac:dyDescent="0.25">
      <c r="A239" s="6" t="s">
        <v>150</v>
      </c>
      <c r="B239" s="6"/>
      <c r="C239" s="6" t="s">
        <v>151</v>
      </c>
      <c r="D239" s="6"/>
      <c r="E239" s="6" t="s">
        <v>17</v>
      </c>
      <c r="F239" s="7">
        <v>0</v>
      </c>
      <c r="G239" s="7">
        <v>0</v>
      </c>
      <c r="H239" s="7">
        <v>0</v>
      </c>
      <c r="I239" s="7">
        <v>0</v>
      </c>
    </row>
    <row r="240" spans="1:9" x14ac:dyDescent="0.25">
      <c r="A240" t="s">
        <v>17</v>
      </c>
      <c r="B240" t="s">
        <v>17</v>
      </c>
      <c r="C240" t="s">
        <v>17</v>
      </c>
      <c r="D240" t="s">
        <v>17</v>
      </c>
      <c r="E240" t="s">
        <v>17</v>
      </c>
      <c r="F240" t="s">
        <v>17</v>
      </c>
      <c r="G240" t="s">
        <v>17</v>
      </c>
      <c r="H240" t="s">
        <v>17</v>
      </c>
      <c r="I240" t="s">
        <v>17</v>
      </c>
    </row>
    <row r="241" spans="1:9" x14ac:dyDescent="0.25">
      <c r="A241" s="6" t="s">
        <v>45</v>
      </c>
      <c r="B241" s="6"/>
      <c r="C241" s="6" t="s">
        <v>152</v>
      </c>
      <c r="D241" s="6"/>
      <c r="E241" s="6" t="s">
        <v>17</v>
      </c>
      <c r="F241" s="7">
        <v>0</v>
      </c>
      <c r="G241" s="7">
        <v>0</v>
      </c>
      <c r="H241" s="7">
        <v>0</v>
      </c>
      <c r="I241" s="7">
        <v>0</v>
      </c>
    </row>
    <row r="242" spans="1:9" x14ac:dyDescent="0.25">
      <c r="A242" t="s">
        <v>17</v>
      </c>
      <c r="B242" t="s">
        <v>17</v>
      </c>
      <c r="C242" t="s">
        <v>17</v>
      </c>
      <c r="D242" t="s">
        <v>17</v>
      </c>
      <c r="E242" t="s">
        <v>17</v>
      </c>
      <c r="F242" t="s">
        <v>17</v>
      </c>
      <c r="G242" t="s">
        <v>17</v>
      </c>
      <c r="H242" t="s">
        <v>17</v>
      </c>
      <c r="I242" t="s">
        <v>17</v>
      </c>
    </row>
    <row r="243" spans="1:9" x14ac:dyDescent="0.25">
      <c r="A243" s="6" t="s">
        <v>23</v>
      </c>
      <c r="B243" s="6"/>
      <c r="C243" s="6" t="s">
        <v>153</v>
      </c>
      <c r="D243" s="6"/>
      <c r="E243" s="6" t="s">
        <v>17</v>
      </c>
      <c r="F243" s="7">
        <v>0</v>
      </c>
      <c r="G243" s="7">
        <v>0</v>
      </c>
      <c r="H243" s="7">
        <v>0</v>
      </c>
      <c r="I243" s="7">
        <v>0</v>
      </c>
    </row>
    <row r="244" spans="1:9" x14ac:dyDescent="0.25">
      <c r="A244" t="s">
        <v>17</v>
      </c>
      <c r="B244" t="s">
        <v>17</v>
      </c>
      <c r="C244" t="s">
        <v>17</v>
      </c>
      <c r="D244" t="s">
        <v>17</v>
      </c>
      <c r="E244" t="s">
        <v>17</v>
      </c>
      <c r="F244" t="s">
        <v>17</v>
      </c>
      <c r="G244" t="s">
        <v>17</v>
      </c>
      <c r="H244" t="s">
        <v>17</v>
      </c>
      <c r="I244" t="s">
        <v>17</v>
      </c>
    </row>
    <row r="245" spans="1:9" x14ac:dyDescent="0.25">
      <c r="A245" s="6" t="s">
        <v>23</v>
      </c>
      <c r="B245" s="6"/>
      <c r="C245" s="6" t="s">
        <v>154</v>
      </c>
      <c r="D245" s="6"/>
      <c r="E245" s="6" t="s">
        <v>17</v>
      </c>
      <c r="F245" s="7">
        <v>0</v>
      </c>
      <c r="G245" s="7">
        <v>0</v>
      </c>
      <c r="H245" s="7">
        <v>0</v>
      </c>
      <c r="I245" s="7">
        <v>0</v>
      </c>
    </row>
    <row r="246" spans="1:9" x14ac:dyDescent="0.25">
      <c r="A246" t="s">
        <v>17</v>
      </c>
      <c r="B246" t="s">
        <v>17</v>
      </c>
      <c r="C246" t="s">
        <v>17</v>
      </c>
      <c r="D246" t="s">
        <v>17</v>
      </c>
      <c r="E246" t="s">
        <v>17</v>
      </c>
      <c r="F246" t="s">
        <v>17</v>
      </c>
      <c r="G246" t="s">
        <v>17</v>
      </c>
      <c r="H246" t="s">
        <v>17</v>
      </c>
      <c r="I246" t="s">
        <v>17</v>
      </c>
    </row>
    <row r="247" spans="1:9" x14ac:dyDescent="0.25">
      <c r="A247" s="6" t="s">
        <v>23</v>
      </c>
      <c r="B247" s="6"/>
      <c r="C247" s="6" t="s">
        <v>155</v>
      </c>
      <c r="D247" s="6"/>
      <c r="E247" s="6" t="s">
        <v>17</v>
      </c>
      <c r="F247" s="7">
        <v>0</v>
      </c>
      <c r="G247" s="7">
        <v>0</v>
      </c>
      <c r="H247" s="7">
        <v>0</v>
      </c>
      <c r="I247" s="7">
        <v>0</v>
      </c>
    </row>
    <row r="248" spans="1:9" x14ac:dyDescent="0.25">
      <c r="A248" t="s">
        <v>17</v>
      </c>
      <c r="B248" t="s">
        <v>17</v>
      </c>
      <c r="C248" t="s">
        <v>17</v>
      </c>
      <c r="D248" t="s">
        <v>17</v>
      </c>
      <c r="E248" t="s">
        <v>17</v>
      </c>
      <c r="F248" t="s">
        <v>17</v>
      </c>
      <c r="G248" t="s">
        <v>17</v>
      </c>
      <c r="H248" t="s">
        <v>17</v>
      </c>
      <c r="I248" t="s">
        <v>17</v>
      </c>
    </row>
    <row r="249" spans="1:9" x14ac:dyDescent="0.25">
      <c r="A249" s="6" t="s">
        <v>20</v>
      </c>
      <c r="B249" s="6"/>
      <c r="C249" s="6" t="s">
        <v>156</v>
      </c>
      <c r="D249" s="6"/>
      <c r="E249" s="6" t="s">
        <v>17</v>
      </c>
      <c r="F249" s="7">
        <v>0</v>
      </c>
      <c r="G249" s="7">
        <v>0</v>
      </c>
      <c r="H249" s="7">
        <v>0</v>
      </c>
      <c r="I249" s="7">
        <v>0</v>
      </c>
    </row>
    <row r="250" spans="1:9" x14ac:dyDescent="0.25">
      <c r="A250" t="s">
        <v>17</v>
      </c>
      <c r="B250" t="s">
        <v>17</v>
      </c>
      <c r="C250" t="s">
        <v>17</v>
      </c>
      <c r="D250" t="s">
        <v>17</v>
      </c>
      <c r="E250" t="s">
        <v>17</v>
      </c>
      <c r="F250" t="s">
        <v>17</v>
      </c>
      <c r="G250" t="s">
        <v>17</v>
      </c>
      <c r="H250" t="s">
        <v>17</v>
      </c>
      <c r="I250" t="s">
        <v>17</v>
      </c>
    </row>
    <row r="251" spans="1:9" x14ac:dyDescent="0.25">
      <c r="A251" s="6" t="s">
        <v>23</v>
      </c>
      <c r="B251" s="6"/>
      <c r="C251" s="6" t="s">
        <v>157</v>
      </c>
      <c r="D251" s="6"/>
      <c r="E251" s="6" t="s">
        <v>17</v>
      </c>
      <c r="F251" s="7">
        <v>0</v>
      </c>
      <c r="G251" s="7">
        <v>0</v>
      </c>
      <c r="H251" s="7">
        <v>0</v>
      </c>
      <c r="I251" s="7">
        <v>0</v>
      </c>
    </row>
    <row r="252" spans="1:9" x14ac:dyDescent="0.25">
      <c r="A252" t="s">
        <v>17</v>
      </c>
      <c r="B252" t="s">
        <v>17</v>
      </c>
      <c r="C252" t="s">
        <v>17</v>
      </c>
      <c r="D252" t="s">
        <v>17</v>
      </c>
      <c r="E252" t="s">
        <v>17</v>
      </c>
      <c r="F252" t="s">
        <v>17</v>
      </c>
      <c r="G252" t="s">
        <v>17</v>
      </c>
      <c r="H252" t="s">
        <v>17</v>
      </c>
      <c r="I252" t="s">
        <v>17</v>
      </c>
    </row>
    <row r="253" spans="1:9" x14ac:dyDescent="0.25">
      <c r="A253" s="6" t="s">
        <v>26</v>
      </c>
      <c r="B253" s="6"/>
      <c r="C253" s="6" t="s">
        <v>158</v>
      </c>
      <c r="D253" s="6"/>
      <c r="E253" s="6" t="s">
        <v>17</v>
      </c>
      <c r="F253" s="7">
        <v>0</v>
      </c>
      <c r="G253" s="7">
        <v>0</v>
      </c>
      <c r="H253" s="7">
        <v>0</v>
      </c>
      <c r="I253" s="7">
        <v>0</v>
      </c>
    </row>
    <row r="254" spans="1:9" x14ac:dyDescent="0.25">
      <c r="A254" t="s">
        <v>17</v>
      </c>
      <c r="B254" t="s">
        <v>17</v>
      </c>
      <c r="C254" t="s">
        <v>17</v>
      </c>
      <c r="D254" t="s">
        <v>17</v>
      </c>
      <c r="E254" t="s">
        <v>17</v>
      </c>
      <c r="F254" t="s">
        <v>17</v>
      </c>
      <c r="G254" t="s">
        <v>17</v>
      </c>
      <c r="H254" t="s">
        <v>17</v>
      </c>
      <c r="I254" t="s">
        <v>17</v>
      </c>
    </row>
    <row r="255" spans="1:9" x14ac:dyDescent="0.25">
      <c r="A255" s="6" t="s">
        <v>45</v>
      </c>
      <c r="B255" s="6"/>
      <c r="C255" s="6" t="s">
        <v>159</v>
      </c>
      <c r="D255" s="6"/>
      <c r="E255" s="6" t="s">
        <v>17</v>
      </c>
      <c r="F255" s="7">
        <v>0</v>
      </c>
      <c r="G255" s="7">
        <v>0</v>
      </c>
      <c r="H255" s="7">
        <v>0</v>
      </c>
      <c r="I255" s="7">
        <v>0</v>
      </c>
    </row>
    <row r="256" spans="1:9" x14ac:dyDescent="0.25">
      <c r="A256" t="s">
        <v>17</v>
      </c>
      <c r="B256" t="s">
        <v>17</v>
      </c>
      <c r="C256" t="s">
        <v>17</v>
      </c>
      <c r="D256" t="s">
        <v>17</v>
      </c>
      <c r="E256" t="s">
        <v>17</v>
      </c>
      <c r="F256" t="s">
        <v>17</v>
      </c>
      <c r="G256" t="s">
        <v>17</v>
      </c>
      <c r="H256" t="s">
        <v>17</v>
      </c>
      <c r="I256" t="s">
        <v>17</v>
      </c>
    </row>
    <row r="257" spans="1:9" x14ac:dyDescent="0.25">
      <c r="A257" s="6" t="s">
        <v>45</v>
      </c>
      <c r="B257" s="6"/>
      <c r="C257" s="6" t="s">
        <v>160</v>
      </c>
      <c r="D257" s="6"/>
      <c r="E257" s="6" t="s">
        <v>17</v>
      </c>
      <c r="F257" s="7">
        <v>0</v>
      </c>
      <c r="G257" s="7">
        <v>0</v>
      </c>
      <c r="H257" s="7">
        <v>0</v>
      </c>
      <c r="I257" s="7">
        <v>0</v>
      </c>
    </row>
    <row r="258" spans="1:9" x14ac:dyDescent="0.25">
      <c r="A258" t="s">
        <v>17</v>
      </c>
      <c r="B258" t="s">
        <v>17</v>
      </c>
      <c r="C258" t="s">
        <v>17</v>
      </c>
      <c r="D258" t="s">
        <v>17</v>
      </c>
      <c r="E258" t="s">
        <v>17</v>
      </c>
      <c r="F258" t="s">
        <v>17</v>
      </c>
      <c r="G258" t="s">
        <v>17</v>
      </c>
      <c r="H258" t="s">
        <v>17</v>
      </c>
      <c r="I258" t="s">
        <v>17</v>
      </c>
    </row>
    <row r="259" spans="1:9" x14ac:dyDescent="0.25">
      <c r="A259" s="6" t="s">
        <v>150</v>
      </c>
      <c r="B259" s="6"/>
      <c r="C259" s="6" t="s">
        <v>161</v>
      </c>
      <c r="D259" s="6"/>
      <c r="E259" s="6" t="s">
        <v>17</v>
      </c>
      <c r="F259" s="7">
        <v>0</v>
      </c>
      <c r="G259" s="7">
        <v>0</v>
      </c>
      <c r="H259" s="7">
        <v>0</v>
      </c>
      <c r="I259" s="7">
        <v>0</v>
      </c>
    </row>
    <row r="260" spans="1:9" x14ac:dyDescent="0.25">
      <c r="A260" t="s">
        <v>17</v>
      </c>
      <c r="B260" t="s">
        <v>17</v>
      </c>
      <c r="C260" t="s">
        <v>17</v>
      </c>
      <c r="D260" t="s">
        <v>17</v>
      </c>
      <c r="E260" t="s">
        <v>17</v>
      </c>
      <c r="F260" t="s">
        <v>17</v>
      </c>
      <c r="G260" t="s">
        <v>17</v>
      </c>
      <c r="H260" t="s">
        <v>17</v>
      </c>
      <c r="I260" t="s">
        <v>17</v>
      </c>
    </row>
    <row r="261" spans="1:9" x14ac:dyDescent="0.25">
      <c r="A261" s="6" t="s">
        <v>150</v>
      </c>
      <c r="B261" s="6"/>
      <c r="C261" s="6" t="s">
        <v>162</v>
      </c>
      <c r="D261" s="6"/>
      <c r="E261" s="6" t="s">
        <v>17</v>
      </c>
      <c r="F261" s="7">
        <v>0</v>
      </c>
      <c r="G261" s="7">
        <v>0</v>
      </c>
      <c r="H261" s="7">
        <v>0</v>
      </c>
      <c r="I261" s="7">
        <v>0</v>
      </c>
    </row>
    <row r="262" spans="1:9" x14ac:dyDescent="0.25">
      <c r="A262" t="s">
        <v>17</v>
      </c>
      <c r="B262" t="s">
        <v>17</v>
      </c>
      <c r="C262" t="s">
        <v>17</v>
      </c>
      <c r="D262" t="s">
        <v>17</v>
      </c>
      <c r="E262" t="s">
        <v>17</v>
      </c>
      <c r="F262" t="s">
        <v>17</v>
      </c>
      <c r="G262" t="s">
        <v>17</v>
      </c>
      <c r="H262" t="s">
        <v>17</v>
      </c>
      <c r="I262" t="s">
        <v>17</v>
      </c>
    </row>
    <row r="263" spans="1:9" x14ac:dyDescent="0.25">
      <c r="A263" s="6" t="s">
        <v>45</v>
      </c>
      <c r="B263" s="6"/>
      <c r="C263" s="6" t="s">
        <v>163</v>
      </c>
      <c r="D263" s="6"/>
      <c r="E263" s="6" t="s">
        <v>17</v>
      </c>
      <c r="F263" s="7">
        <v>0</v>
      </c>
      <c r="G263" s="7">
        <v>0</v>
      </c>
      <c r="H263" s="7">
        <v>0</v>
      </c>
      <c r="I263" s="7">
        <v>0</v>
      </c>
    </row>
    <row r="264" spans="1:9" x14ac:dyDescent="0.25">
      <c r="A264" t="s">
        <v>17</v>
      </c>
      <c r="B264" t="s">
        <v>17</v>
      </c>
      <c r="C264" t="s">
        <v>17</v>
      </c>
      <c r="D264" t="s">
        <v>17</v>
      </c>
      <c r="E264" t="s">
        <v>17</v>
      </c>
      <c r="F264" t="s">
        <v>17</v>
      </c>
      <c r="G264" t="s">
        <v>17</v>
      </c>
      <c r="H264" t="s">
        <v>17</v>
      </c>
      <c r="I264" t="s">
        <v>17</v>
      </c>
    </row>
    <row r="265" spans="1:9" x14ac:dyDescent="0.25">
      <c r="A265" s="6" t="s">
        <v>150</v>
      </c>
      <c r="B265" s="6"/>
      <c r="C265" s="6" t="s">
        <v>164</v>
      </c>
      <c r="D265" s="6"/>
      <c r="E265" s="6" t="s">
        <v>17</v>
      </c>
      <c r="F265" s="7">
        <v>0</v>
      </c>
      <c r="G265" s="7">
        <v>0</v>
      </c>
      <c r="H265" s="7">
        <v>0</v>
      </c>
      <c r="I265" s="7">
        <v>0</v>
      </c>
    </row>
    <row r="266" spans="1:9" x14ac:dyDescent="0.25">
      <c r="A266" t="s">
        <v>17</v>
      </c>
      <c r="B266" t="s">
        <v>17</v>
      </c>
      <c r="C266" t="s">
        <v>17</v>
      </c>
      <c r="D266" t="s">
        <v>17</v>
      </c>
      <c r="E266" t="s">
        <v>17</v>
      </c>
      <c r="F266" t="s">
        <v>17</v>
      </c>
      <c r="G266" t="s">
        <v>17</v>
      </c>
      <c r="H266" t="s">
        <v>17</v>
      </c>
      <c r="I266" t="s">
        <v>17</v>
      </c>
    </row>
    <row r="267" spans="1:9" x14ac:dyDescent="0.25">
      <c r="A267" s="6" t="s">
        <v>150</v>
      </c>
      <c r="B267" s="6"/>
      <c r="C267" s="6" t="s">
        <v>165</v>
      </c>
      <c r="D267" s="6"/>
      <c r="E267" s="6" t="s">
        <v>17</v>
      </c>
      <c r="F267" s="7">
        <v>0</v>
      </c>
      <c r="G267" s="7">
        <v>0</v>
      </c>
      <c r="H267" s="7">
        <v>0</v>
      </c>
      <c r="I267" s="7">
        <v>0</v>
      </c>
    </row>
    <row r="268" spans="1:9" x14ac:dyDescent="0.25">
      <c r="A268" t="s">
        <v>17</v>
      </c>
      <c r="B268" t="s">
        <v>17</v>
      </c>
      <c r="C268" t="s">
        <v>17</v>
      </c>
      <c r="D268" t="s">
        <v>17</v>
      </c>
      <c r="E268" t="s">
        <v>17</v>
      </c>
      <c r="F268" t="s">
        <v>17</v>
      </c>
      <c r="G268" t="s">
        <v>17</v>
      </c>
      <c r="H268" t="s">
        <v>17</v>
      </c>
      <c r="I268" t="s">
        <v>17</v>
      </c>
    </row>
    <row r="269" spans="1:9" x14ac:dyDescent="0.25">
      <c r="A269" s="6" t="s">
        <v>45</v>
      </c>
      <c r="B269" s="6"/>
      <c r="C269" s="6" t="s">
        <v>166</v>
      </c>
      <c r="D269" s="6"/>
      <c r="E269" s="6" t="s">
        <v>17</v>
      </c>
      <c r="F269" s="7">
        <v>0</v>
      </c>
      <c r="G269" s="7">
        <v>0</v>
      </c>
      <c r="H269" s="7">
        <v>0</v>
      </c>
      <c r="I269" s="7">
        <v>0</v>
      </c>
    </row>
    <row r="270" spans="1:9" x14ac:dyDescent="0.25">
      <c r="A270" t="s">
        <v>17</v>
      </c>
      <c r="B270" t="s">
        <v>17</v>
      </c>
      <c r="C270" t="s">
        <v>17</v>
      </c>
      <c r="D270" t="s">
        <v>17</v>
      </c>
      <c r="E270" t="s">
        <v>17</v>
      </c>
      <c r="F270" t="s">
        <v>17</v>
      </c>
      <c r="G270" t="s">
        <v>17</v>
      </c>
      <c r="H270" t="s">
        <v>17</v>
      </c>
      <c r="I270" t="s">
        <v>17</v>
      </c>
    </row>
    <row r="271" spans="1:9" x14ac:dyDescent="0.25">
      <c r="A271" s="6" t="s">
        <v>150</v>
      </c>
      <c r="B271" s="6"/>
      <c r="C271" s="6" t="s">
        <v>167</v>
      </c>
      <c r="D271" s="6"/>
      <c r="E271" s="6" t="s">
        <v>17</v>
      </c>
      <c r="F271" s="7">
        <v>0</v>
      </c>
      <c r="G271" s="7">
        <v>0</v>
      </c>
      <c r="H271" s="7">
        <v>0</v>
      </c>
      <c r="I271" s="7">
        <v>0</v>
      </c>
    </row>
    <row r="272" spans="1:9" x14ac:dyDescent="0.25">
      <c r="A272" t="s">
        <v>17</v>
      </c>
      <c r="B272" t="s">
        <v>17</v>
      </c>
      <c r="C272" t="s">
        <v>17</v>
      </c>
      <c r="D272" t="s">
        <v>17</v>
      </c>
      <c r="E272" t="s">
        <v>17</v>
      </c>
      <c r="F272" t="s">
        <v>17</v>
      </c>
      <c r="G272" t="s">
        <v>17</v>
      </c>
      <c r="H272" t="s">
        <v>17</v>
      </c>
      <c r="I272" t="s">
        <v>17</v>
      </c>
    </row>
    <row r="273" spans="1:9" x14ac:dyDescent="0.25">
      <c r="A273" s="6" t="s">
        <v>45</v>
      </c>
      <c r="B273" s="6"/>
      <c r="C273" s="6" t="s">
        <v>168</v>
      </c>
      <c r="D273" s="6"/>
      <c r="E273" s="6" t="s">
        <v>17</v>
      </c>
      <c r="F273" s="7">
        <v>0</v>
      </c>
      <c r="G273" s="7">
        <v>0</v>
      </c>
      <c r="H273" s="7">
        <v>0</v>
      </c>
      <c r="I273" s="7">
        <v>0</v>
      </c>
    </row>
    <row r="274" spans="1:9" x14ac:dyDescent="0.25">
      <c r="A274" t="s">
        <v>17</v>
      </c>
      <c r="B274" t="s">
        <v>17</v>
      </c>
      <c r="C274" t="s">
        <v>17</v>
      </c>
      <c r="D274" t="s">
        <v>17</v>
      </c>
      <c r="E274" t="s">
        <v>17</v>
      </c>
      <c r="F274" t="s">
        <v>17</v>
      </c>
      <c r="G274" t="s">
        <v>17</v>
      </c>
      <c r="H274" t="s">
        <v>17</v>
      </c>
      <c r="I274" t="s">
        <v>17</v>
      </c>
    </row>
    <row r="275" spans="1:9" x14ac:dyDescent="0.25">
      <c r="A275" s="6" t="s">
        <v>150</v>
      </c>
      <c r="B275" s="6"/>
      <c r="C275" s="6" t="s">
        <v>169</v>
      </c>
      <c r="D275" s="6"/>
      <c r="E275" s="6" t="s">
        <v>17</v>
      </c>
      <c r="F275" s="7">
        <v>0</v>
      </c>
      <c r="G275" s="7">
        <v>0</v>
      </c>
      <c r="H275" s="7">
        <v>0</v>
      </c>
      <c r="I275" s="7">
        <v>0</v>
      </c>
    </row>
    <row r="276" spans="1:9" x14ac:dyDescent="0.25">
      <c r="A276" t="s">
        <v>17</v>
      </c>
      <c r="B276" t="s">
        <v>17</v>
      </c>
      <c r="C276" t="s">
        <v>17</v>
      </c>
      <c r="D276" t="s">
        <v>17</v>
      </c>
      <c r="E276" t="s">
        <v>17</v>
      </c>
      <c r="F276" t="s">
        <v>17</v>
      </c>
      <c r="G276" t="s">
        <v>17</v>
      </c>
      <c r="H276" t="s">
        <v>17</v>
      </c>
      <c r="I276" t="s">
        <v>17</v>
      </c>
    </row>
    <row r="277" spans="1:9" x14ac:dyDescent="0.25">
      <c r="A277" s="6" t="s">
        <v>26</v>
      </c>
      <c r="B277" s="6"/>
      <c r="C277" s="6" t="s">
        <v>170</v>
      </c>
      <c r="D277" s="6"/>
      <c r="E277" s="6" t="s">
        <v>17</v>
      </c>
      <c r="F277" s="7">
        <v>0</v>
      </c>
      <c r="G277" s="7">
        <v>0</v>
      </c>
      <c r="H277" s="7">
        <v>0</v>
      </c>
      <c r="I277" s="7">
        <v>0</v>
      </c>
    </row>
    <row r="278" spans="1:9" x14ac:dyDescent="0.25">
      <c r="A278" t="s">
        <v>17</v>
      </c>
      <c r="B278" t="s">
        <v>17</v>
      </c>
      <c r="C278" t="s">
        <v>17</v>
      </c>
      <c r="D278" t="s">
        <v>17</v>
      </c>
      <c r="E278" t="s">
        <v>17</v>
      </c>
      <c r="F278" t="s">
        <v>17</v>
      </c>
      <c r="G278" t="s">
        <v>17</v>
      </c>
      <c r="H278" t="s">
        <v>17</v>
      </c>
      <c r="I278" t="s">
        <v>17</v>
      </c>
    </row>
    <row r="279" spans="1:9" x14ac:dyDescent="0.25">
      <c r="A279" s="6" t="s">
        <v>26</v>
      </c>
      <c r="B279" s="6"/>
      <c r="C279" s="6" t="s">
        <v>171</v>
      </c>
      <c r="D279" s="6"/>
      <c r="E279" s="6" t="s">
        <v>17</v>
      </c>
      <c r="F279" s="7">
        <v>0</v>
      </c>
      <c r="G279" s="7">
        <v>0</v>
      </c>
      <c r="H279" s="7">
        <v>0</v>
      </c>
      <c r="I279" s="7">
        <v>0</v>
      </c>
    </row>
    <row r="280" spans="1:9" x14ac:dyDescent="0.25">
      <c r="A280" t="s">
        <v>17</v>
      </c>
      <c r="B280" t="s">
        <v>17</v>
      </c>
      <c r="C280" t="s">
        <v>17</v>
      </c>
      <c r="D280" t="s">
        <v>17</v>
      </c>
      <c r="E280" t="s">
        <v>17</v>
      </c>
      <c r="F280" t="s">
        <v>17</v>
      </c>
      <c r="G280" t="s">
        <v>17</v>
      </c>
      <c r="H280" t="s">
        <v>17</v>
      </c>
      <c r="I280" t="s">
        <v>17</v>
      </c>
    </row>
    <row r="281" spans="1:9" x14ac:dyDescent="0.25">
      <c r="A281" s="6" t="s">
        <v>26</v>
      </c>
      <c r="B281" s="6"/>
      <c r="C281" s="6" t="s">
        <v>172</v>
      </c>
      <c r="D281" s="6"/>
      <c r="E281" s="6" t="s">
        <v>17</v>
      </c>
      <c r="F281" s="7">
        <v>0</v>
      </c>
      <c r="G281" s="7">
        <v>0</v>
      </c>
      <c r="H281" s="7">
        <v>0</v>
      </c>
      <c r="I281" s="7">
        <v>0</v>
      </c>
    </row>
    <row r="282" spans="1:9" x14ac:dyDescent="0.25">
      <c r="A282" t="s">
        <v>17</v>
      </c>
      <c r="B282" t="s">
        <v>17</v>
      </c>
      <c r="C282" t="s">
        <v>17</v>
      </c>
      <c r="D282" t="s">
        <v>17</v>
      </c>
      <c r="E282" t="s">
        <v>17</v>
      </c>
      <c r="F282" t="s">
        <v>17</v>
      </c>
      <c r="G282" t="s">
        <v>17</v>
      </c>
      <c r="H282" t="s">
        <v>17</v>
      </c>
      <c r="I282" t="s">
        <v>17</v>
      </c>
    </row>
    <row r="283" spans="1:9" x14ac:dyDescent="0.25">
      <c r="A283" s="6" t="s">
        <v>20</v>
      </c>
      <c r="B283" s="6" t="s">
        <v>173</v>
      </c>
      <c r="C283" s="6" t="s">
        <v>174</v>
      </c>
      <c r="D283" s="6"/>
      <c r="E283" s="6" t="s">
        <v>17</v>
      </c>
      <c r="F283" s="7">
        <v>0</v>
      </c>
      <c r="G283" s="7">
        <v>0</v>
      </c>
      <c r="H283" s="7">
        <v>0</v>
      </c>
      <c r="I283" s="7">
        <v>0</v>
      </c>
    </row>
    <row r="284" spans="1:9" x14ac:dyDescent="0.25">
      <c r="A284" t="s">
        <v>17</v>
      </c>
      <c r="B284" t="s">
        <v>17</v>
      </c>
      <c r="C284" t="s">
        <v>17</v>
      </c>
      <c r="D284" t="s">
        <v>17</v>
      </c>
      <c r="E284" t="s">
        <v>17</v>
      </c>
      <c r="F284" t="s">
        <v>17</v>
      </c>
      <c r="G284" t="s">
        <v>17</v>
      </c>
      <c r="H284" t="s">
        <v>17</v>
      </c>
      <c r="I284" t="s">
        <v>17</v>
      </c>
    </row>
    <row r="285" spans="1:9" x14ac:dyDescent="0.25">
      <c r="A285" s="6" t="s">
        <v>23</v>
      </c>
      <c r="B285" s="6"/>
      <c r="C285" s="6" t="s">
        <v>175</v>
      </c>
      <c r="D285" s="6"/>
      <c r="E285" s="6" t="s">
        <v>17</v>
      </c>
      <c r="F285" s="7">
        <v>0</v>
      </c>
      <c r="G285" s="7">
        <v>0</v>
      </c>
      <c r="H285" s="7">
        <v>0</v>
      </c>
      <c r="I285" s="7">
        <v>0</v>
      </c>
    </row>
    <row r="286" spans="1:9" x14ac:dyDescent="0.25">
      <c r="A286" t="s">
        <v>17</v>
      </c>
      <c r="B286" t="s">
        <v>17</v>
      </c>
      <c r="C286" t="s">
        <v>17</v>
      </c>
      <c r="D286" t="s">
        <v>17</v>
      </c>
      <c r="E286" t="s">
        <v>17</v>
      </c>
      <c r="F286" t="s">
        <v>17</v>
      </c>
      <c r="G286" t="s">
        <v>17</v>
      </c>
      <c r="H286" t="s">
        <v>17</v>
      </c>
      <c r="I286" t="s">
        <v>17</v>
      </c>
    </row>
    <row r="287" spans="1:9" x14ac:dyDescent="0.25">
      <c r="A287" s="4" t="s">
        <v>18</v>
      </c>
      <c r="B287" s="4"/>
      <c r="C287" s="4" t="s">
        <v>176</v>
      </c>
      <c r="D287" s="4"/>
      <c r="E287" s="4" t="s">
        <v>17</v>
      </c>
      <c r="F287" s="5">
        <v>0</v>
      </c>
      <c r="G287" s="5">
        <v>0</v>
      </c>
      <c r="H287" s="5">
        <v>0</v>
      </c>
      <c r="I287" s="5">
        <v>0</v>
      </c>
    </row>
    <row r="288" spans="1:9" x14ac:dyDescent="0.25">
      <c r="A288" t="s">
        <v>17</v>
      </c>
      <c r="B288" t="s">
        <v>17</v>
      </c>
      <c r="C288" t="s">
        <v>17</v>
      </c>
      <c r="D288" t="s">
        <v>17</v>
      </c>
      <c r="E288" t="s">
        <v>17</v>
      </c>
      <c r="F288" t="s">
        <v>17</v>
      </c>
      <c r="G288" t="s">
        <v>17</v>
      </c>
      <c r="H288" t="s">
        <v>17</v>
      </c>
      <c r="I288" t="s">
        <v>17</v>
      </c>
    </row>
    <row r="289" spans="1:9" x14ac:dyDescent="0.25">
      <c r="A289" s="6" t="s">
        <v>20</v>
      </c>
      <c r="B289" s="6"/>
      <c r="C289" s="6" t="s">
        <v>177</v>
      </c>
      <c r="D289" s="6"/>
      <c r="E289" s="6" t="s">
        <v>17</v>
      </c>
      <c r="F289" s="7">
        <v>0</v>
      </c>
      <c r="G289" s="7">
        <v>0</v>
      </c>
      <c r="H289" s="7">
        <v>0</v>
      </c>
      <c r="I289" s="7">
        <v>0</v>
      </c>
    </row>
    <row r="290" spans="1:9" x14ac:dyDescent="0.25">
      <c r="A290" t="s">
        <v>17</v>
      </c>
      <c r="B290" t="s">
        <v>17</v>
      </c>
      <c r="C290" t="s">
        <v>17</v>
      </c>
      <c r="D290" t="s">
        <v>17</v>
      </c>
      <c r="E290" t="s">
        <v>17</v>
      </c>
      <c r="F290" t="s">
        <v>17</v>
      </c>
      <c r="G290" t="s">
        <v>17</v>
      </c>
      <c r="H290" t="s">
        <v>17</v>
      </c>
      <c r="I290" t="s">
        <v>17</v>
      </c>
    </row>
    <row r="291" spans="1:9" x14ac:dyDescent="0.25">
      <c r="A291" s="6" t="s">
        <v>23</v>
      </c>
      <c r="B291" s="6"/>
      <c r="C291" s="6" t="s">
        <v>178</v>
      </c>
      <c r="D291" s="6"/>
      <c r="E291" s="6" t="s">
        <v>17</v>
      </c>
      <c r="F291" s="7">
        <v>0</v>
      </c>
      <c r="G291" s="7">
        <v>0</v>
      </c>
      <c r="H291" s="7">
        <v>0</v>
      </c>
      <c r="I291" s="7">
        <v>0</v>
      </c>
    </row>
    <row r="292" spans="1:9" x14ac:dyDescent="0.25">
      <c r="A292" t="s">
        <v>17</v>
      </c>
      <c r="B292" t="s">
        <v>17</v>
      </c>
      <c r="C292" t="s">
        <v>17</v>
      </c>
      <c r="D292" t="s">
        <v>17</v>
      </c>
      <c r="E292" t="s">
        <v>17</v>
      </c>
      <c r="F292" t="s">
        <v>17</v>
      </c>
      <c r="G292" t="s">
        <v>17</v>
      </c>
      <c r="H292" t="s">
        <v>17</v>
      </c>
      <c r="I292" t="s">
        <v>17</v>
      </c>
    </row>
    <row r="293" spans="1:9" x14ac:dyDescent="0.25">
      <c r="A293" s="6" t="s">
        <v>26</v>
      </c>
      <c r="B293" s="6"/>
      <c r="C293" s="6" t="s">
        <v>179</v>
      </c>
      <c r="D293" s="6"/>
      <c r="E293" s="6" t="s">
        <v>17</v>
      </c>
      <c r="F293" s="7">
        <v>0</v>
      </c>
      <c r="G293" s="7">
        <v>0</v>
      </c>
      <c r="H293" s="7">
        <v>0</v>
      </c>
      <c r="I293" s="7">
        <v>0</v>
      </c>
    </row>
    <row r="294" spans="1:9" x14ac:dyDescent="0.25">
      <c r="A294" t="s">
        <v>17</v>
      </c>
      <c r="B294" t="s">
        <v>17</v>
      </c>
      <c r="C294" t="s">
        <v>17</v>
      </c>
      <c r="D294" t="s">
        <v>17</v>
      </c>
      <c r="E294" t="s">
        <v>17</v>
      </c>
      <c r="F294" t="s">
        <v>17</v>
      </c>
      <c r="G294" t="s">
        <v>17</v>
      </c>
      <c r="H294" t="s">
        <v>17</v>
      </c>
      <c r="I294" t="s">
        <v>17</v>
      </c>
    </row>
    <row r="295" spans="1:9" x14ac:dyDescent="0.25">
      <c r="A295" s="6" t="s">
        <v>20</v>
      </c>
      <c r="B295" s="6"/>
      <c r="C295" s="6" t="s">
        <v>180</v>
      </c>
      <c r="D295" s="6"/>
      <c r="E295" s="6" t="s">
        <v>17</v>
      </c>
      <c r="F295" s="7">
        <v>0</v>
      </c>
      <c r="G295" s="7">
        <v>0</v>
      </c>
      <c r="H295" s="7">
        <v>0</v>
      </c>
      <c r="I295" s="7">
        <v>0</v>
      </c>
    </row>
    <row r="296" spans="1:9" x14ac:dyDescent="0.25">
      <c r="A296" t="s">
        <v>17</v>
      </c>
      <c r="B296" t="s">
        <v>17</v>
      </c>
      <c r="C296" t="s">
        <v>17</v>
      </c>
      <c r="D296" t="s">
        <v>17</v>
      </c>
      <c r="E296" t="s">
        <v>17</v>
      </c>
      <c r="F296" t="s">
        <v>17</v>
      </c>
      <c r="G296" t="s">
        <v>17</v>
      </c>
      <c r="H296" t="s">
        <v>17</v>
      </c>
      <c r="I296" t="s">
        <v>17</v>
      </c>
    </row>
    <row r="297" spans="1:9" x14ac:dyDescent="0.25">
      <c r="A297" s="2" t="s">
        <v>15</v>
      </c>
      <c r="B297" s="2"/>
      <c r="C297" s="2" t="s">
        <v>181</v>
      </c>
      <c r="D297" s="2"/>
      <c r="E297" s="2" t="s">
        <v>17</v>
      </c>
      <c r="F297" s="3">
        <v>0</v>
      </c>
      <c r="G297" s="3">
        <v>0</v>
      </c>
      <c r="H297" s="3">
        <v>986044.51</v>
      </c>
      <c r="I297" s="3">
        <v>986044.51</v>
      </c>
    </row>
    <row r="298" spans="1:9" x14ac:dyDescent="0.25">
      <c r="A298" t="s">
        <v>17</v>
      </c>
      <c r="B298" t="s">
        <v>17</v>
      </c>
      <c r="C298" t="s">
        <v>17</v>
      </c>
      <c r="D298" t="s">
        <v>17</v>
      </c>
      <c r="E298" t="s">
        <v>17</v>
      </c>
      <c r="F298" t="s">
        <v>17</v>
      </c>
      <c r="G298" t="s">
        <v>17</v>
      </c>
      <c r="H298" t="s">
        <v>17</v>
      </c>
      <c r="I298" t="s">
        <v>17</v>
      </c>
    </row>
    <row r="299" spans="1:9" x14ac:dyDescent="0.25">
      <c r="A299" s="4" t="s">
        <v>18</v>
      </c>
      <c r="B299" s="4"/>
      <c r="C299" s="4" t="s">
        <v>182</v>
      </c>
      <c r="D299" s="4"/>
      <c r="E299" s="4" t="s">
        <v>17</v>
      </c>
      <c r="F299" s="5">
        <v>0</v>
      </c>
      <c r="G299" s="5">
        <v>0</v>
      </c>
      <c r="H299" s="5">
        <v>572000</v>
      </c>
      <c r="I299" s="5">
        <v>572000</v>
      </c>
    </row>
    <row r="300" spans="1:9" x14ac:dyDescent="0.25">
      <c r="A300" t="s">
        <v>17</v>
      </c>
      <c r="B300" t="s">
        <v>17</v>
      </c>
      <c r="C300" t="s">
        <v>17</v>
      </c>
      <c r="D300" t="s">
        <v>17</v>
      </c>
      <c r="E300" t="s">
        <v>17</v>
      </c>
      <c r="F300" t="s">
        <v>17</v>
      </c>
      <c r="G300" t="s">
        <v>17</v>
      </c>
      <c r="H300" t="s">
        <v>17</v>
      </c>
      <c r="I300" t="s">
        <v>17</v>
      </c>
    </row>
    <row r="301" spans="1:9" x14ac:dyDescent="0.25">
      <c r="A301" s="6" t="s">
        <v>20</v>
      </c>
      <c r="B301" s="6"/>
      <c r="C301" s="6" t="s">
        <v>183</v>
      </c>
      <c r="D301" s="6"/>
      <c r="E301" s="6" t="s">
        <v>17</v>
      </c>
      <c r="F301" s="7">
        <v>0</v>
      </c>
      <c r="G301" s="7">
        <v>0</v>
      </c>
      <c r="H301" s="7">
        <v>572000</v>
      </c>
      <c r="I301" s="7">
        <v>572000</v>
      </c>
    </row>
    <row r="302" spans="1:9" x14ac:dyDescent="0.25">
      <c r="A302" t="s">
        <v>17</v>
      </c>
      <c r="B302" t="s">
        <v>17</v>
      </c>
      <c r="C302" t="s">
        <v>17</v>
      </c>
      <c r="D302" t="s">
        <v>17</v>
      </c>
      <c r="E302" t="s">
        <v>17</v>
      </c>
      <c r="F302" t="s">
        <v>17</v>
      </c>
      <c r="G302" t="s">
        <v>17</v>
      </c>
      <c r="H302" t="s">
        <v>17</v>
      </c>
      <c r="I302" t="s">
        <v>17</v>
      </c>
    </row>
    <row r="303" spans="1:9" x14ac:dyDescent="0.25">
      <c r="A303" s="6" t="s">
        <v>23</v>
      </c>
      <c r="B303" s="6"/>
      <c r="C303" s="6" t="s">
        <v>184</v>
      </c>
      <c r="D303" s="6"/>
      <c r="E303" s="6" t="s">
        <v>17</v>
      </c>
      <c r="F303" s="7">
        <v>0</v>
      </c>
      <c r="G303" s="7">
        <v>0</v>
      </c>
      <c r="H303" s="7">
        <v>572000</v>
      </c>
      <c r="I303" s="7">
        <v>572000</v>
      </c>
    </row>
    <row r="304" spans="1:9" x14ac:dyDescent="0.25">
      <c r="A304" s="8" t="s">
        <v>23</v>
      </c>
      <c r="B304" s="8"/>
      <c r="C304" s="8" t="s">
        <v>184</v>
      </c>
      <c r="D304" s="8" t="s">
        <v>39</v>
      </c>
      <c r="E304" s="8" t="s">
        <v>40</v>
      </c>
      <c r="F304" s="9">
        <v>0</v>
      </c>
      <c r="G304" s="9">
        <v>0</v>
      </c>
      <c r="H304" s="9">
        <v>572000</v>
      </c>
      <c r="I304" s="9">
        <v>572000</v>
      </c>
    </row>
    <row r="305" spans="1:9" x14ac:dyDescent="0.25">
      <c r="A305" t="s">
        <v>17</v>
      </c>
      <c r="B305" t="s">
        <v>17</v>
      </c>
      <c r="C305" t="s">
        <v>17</v>
      </c>
      <c r="D305" t="s">
        <v>17</v>
      </c>
      <c r="E305" t="s">
        <v>17</v>
      </c>
      <c r="F305" t="s">
        <v>17</v>
      </c>
      <c r="G305" t="s">
        <v>17</v>
      </c>
      <c r="H305" t="s">
        <v>17</v>
      </c>
      <c r="I305" t="s">
        <v>17</v>
      </c>
    </row>
    <row r="306" spans="1:9" x14ac:dyDescent="0.25">
      <c r="A306" s="6" t="s">
        <v>26</v>
      </c>
      <c r="B306" s="6"/>
      <c r="C306" s="6" t="s">
        <v>185</v>
      </c>
      <c r="D306" s="6"/>
      <c r="E306" s="6" t="s">
        <v>17</v>
      </c>
      <c r="F306" s="7">
        <v>0</v>
      </c>
      <c r="G306" s="7">
        <v>0</v>
      </c>
      <c r="H306" s="7">
        <v>0</v>
      </c>
      <c r="I306" s="7">
        <v>0</v>
      </c>
    </row>
    <row r="307" spans="1:9" x14ac:dyDescent="0.25">
      <c r="A307" t="s">
        <v>17</v>
      </c>
      <c r="B307" t="s">
        <v>17</v>
      </c>
      <c r="C307" t="s">
        <v>17</v>
      </c>
      <c r="D307" t="s">
        <v>17</v>
      </c>
      <c r="E307" t="s">
        <v>17</v>
      </c>
      <c r="F307" t="s">
        <v>17</v>
      </c>
      <c r="G307" t="s">
        <v>17</v>
      </c>
      <c r="H307" t="s">
        <v>17</v>
      </c>
      <c r="I307" t="s">
        <v>17</v>
      </c>
    </row>
    <row r="308" spans="1:9" x14ac:dyDescent="0.25">
      <c r="A308" s="6" t="s">
        <v>26</v>
      </c>
      <c r="B308" s="6"/>
      <c r="C308" s="6" t="s">
        <v>186</v>
      </c>
      <c r="D308" s="6"/>
      <c r="E308" s="6" t="s">
        <v>17</v>
      </c>
      <c r="F308" s="7">
        <v>0</v>
      </c>
      <c r="G308" s="7">
        <v>0</v>
      </c>
      <c r="H308" s="7">
        <v>0</v>
      </c>
      <c r="I308" s="7">
        <v>0</v>
      </c>
    </row>
    <row r="309" spans="1:9" x14ac:dyDescent="0.25">
      <c r="A309" t="s">
        <v>17</v>
      </c>
      <c r="B309" t="s">
        <v>17</v>
      </c>
      <c r="C309" t="s">
        <v>17</v>
      </c>
      <c r="D309" t="s">
        <v>17</v>
      </c>
      <c r="E309" t="s">
        <v>17</v>
      </c>
      <c r="F309" t="s">
        <v>17</v>
      </c>
      <c r="G309" t="s">
        <v>17</v>
      </c>
      <c r="H309" t="s">
        <v>17</v>
      </c>
      <c r="I309" t="s">
        <v>17</v>
      </c>
    </row>
    <row r="310" spans="1:9" x14ac:dyDescent="0.25">
      <c r="A310" s="6" t="s">
        <v>23</v>
      </c>
      <c r="B310" s="6"/>
      <c r="C310" s="6" t="s">
        <v>187</v>
      </c>
      <c r="D310" s="6"/>
      <c r="E310" s="6" t="s">
        <v>17</v>
      </c>
      <c r="F310" s="7">
        <v>0</v>
      </c>
      <c r="G310" s="7">
        <v>0</v>
      </c>
      <c r="H310" s="7">
        <v>0</v>
      </c>
      <c r="I310" s="7">
        <v>0</v>
      </c>
    </row>
    <row r="311" spans="1:9" x14ac:dyDescent="0.25">
      <c r="A311" t="s">
        <v>17</v>
      </c>
      <c r="B311" t="s">
        <v>17</v>
      </c>
      <c r="C311" t="s">
        <v>17</v>
      </c>
      <c r="D311" t="s">
        <v>17</v>
      </c>
      <c r="E311" t="s">
        <v>17</v>
      </c>
      <c r="F311" t="s">
        <v>17</v>
      </c>
      <c r="G311" t="s">
        <v>17</v>
      </c>
      <c r="H311" t="s">
        <v>17</v>
      </c>
      <c r="I311" t="s">
        <v>17</v>
      </c>
    </row>
    <row r="312" spans="1:9" x14ac:dyDescent="0.25">
      <c r="A312" s="6" t="s">
        <v>26</v>
      </c>
      <c r="B312" s="6"/>
      <c r="C312" s="6" t="s">
        <v>188</v>
      </c>
      <c r="D312" s="6"/>
      <c r="E312" s="6" t="s">
        <v>17</v>
      </c>
      <c r="F312" s="7">
        <v>0</v>
      </c>
      <c r="G312" s="7">
        <v>0</v>
      </c>
      <c r="H312" s="7">
        <v>0</v>
      </c>
      <c r="I312" s="7">
        <v>0</v>
      </c>
    </row>
    <row r="313" spans="1:9" x14ac:dyDescent="0.25">
      <c r="A313" t="s">
        <v>17</v>
      </c>
      <c r="B313" t="s">
        <v>17</v>
      </c>
      <c r="C313" t="s">
        <v>17</v>
      </c>
      <c r="D313" t="s">
        <v>17</v>
      </c>
      <c r="E313" t="s">
        <v>17</v>
      </c>
      <c r="F313" t="s">
        <v>17</v>
      </c>
      <c r="G313" t="s">
        <v>17</v>
      </c>
      <c r="H313" t="s">
        <v>17</v>
      </c>
      <c r="I313" t="s">
        <v>17</v>
      </c>
    </row>
    <row r="314" spans="1:9" x14ac:dyDescent="0.25">
      <c r="A314" s="4" t="s">
        <v>18</v>
      </c>
      <c r="B314" s="4"/>
      <c r="C314" s="4" t="s">
        <v>189</v>
      </c>
      <c r="D314" s="4"/>
      <c r="E314" s="4" t="s">
        <v>17</v>
      </c>
      <c r="F314" s="5">
        <v>0</v>
      </c>
      <c r="G314" s="5">
        <v>0</v>
      </c>
      <c r="H314" s="5">
        <v>0</v>
      </c>
      <c r="I314" s="5">
        <v>0</v>
      </c>
    </row>
    <row r="315" spans="1:9" x14ac:dyDescent="0.25">
      <c r="A315" t="s">
        <v>17</v>
      </c>
      <c r="B315" t="s">
        <v>17</v>
      </c>
      <c r="C315" t="s">
        <v>17</v>
      </c>
      <c r="D315" t="s">
        <v>17</v>
      </c>
      <c r="E315" t="s">
        <v>17</v>
      </c>
      <c r="F315" t="s">
        <v>17</v>
      </c>
      <c r="G315" t="s">
        <v>17</v>
      </c>
      <c r="H315" t="s">
        <v>17</v>
      </c>
      <c r="I315" t="s">
        <v>17</v>
      </c>
    </row>
    <row r="316" spans="1:9" x14ac:dyDescent="0.25">
      <c r="A316" s="4" t="s">
        <v>18</v>
      </c>
      <c r="B316" s="4"/>
      <c r="C316" s="4" t="s">
        <v>190</v>
      </c>
      <c r="D316" s="4"/>
      <c r="E316" s="4" t="s">
        <v>17</v>
      </c>
      <c r="F316" s="5">
        <v>0</v>
      </c>
      <c r="G316" s="5">
        <v>0</v>
      </c>
      <c r="H316" s="5">
        <v>414044.51</v>
      </c>
      <c r="I316" s="5">
        <v>414044.51</v>
      </c>
    </row>
    <row r="317" spans="1:9" x14ac:dyDescent="0.25">
      <c r="A317" t="s">
        <v>17</v>
      </c>
      <c r="B317" t="s">
        <v>17</v>
      </c>
      <c r="C317" t="s">
        <v>17</v>
      </c>
      <c r="D317" t="s">
        <v>17</v>
      </c>
      <c r="E317" t="s">
        <v>17</v>
      </c>
      <c r="F317" t="s">
        <v>17</v>
      </c>
      <c r="G317" t="s">
        <v>17</v>
      </c>
      <c r="H317" t="s">
        <v>17</v>
      </c>
      <c r="I317" t="s">
        <v>17</v>
      </c>
    </row>
    <row r="318" spans="1:9" x14ac:dyDescent="0.25">
      <c r="A318" s="6" t="s">
        <v>20</v>
      </c>
      <c r="B318" s="6"/>
      <c r="C318" s="6" t="s">
        <v>191</v>
      </c>
      <c r="D318" s="6"/>
      <c r="E318" s="6" t="s">
        <v>17</v>
      </c>
      <c r="F318" s="7">
        <v>0</v>
      </c>
      <c r="G318" s="7">
        <v>0</v>
      </c>
      <c r="H318" s="7">
        <v>414044.51</v>
      </c>
      <c r="I318" s="7">
        <v>414044.51</v>
      </c>
    </row>
    <row r="319" spans="1:9" x14ac:dyDescent="0.25">
      <c r="A319" s="8" t="s">
        <v>20</v>
      </c>
      <c r="B319" s="8"/>
      <c r="C319" s="8" t="s">
        <v>191</v>
      </c>
      <c r="D319" s="8" t="s">
        <v>39</v>
      </c>
      <c r="E319" s="8" t="s">
        <v>40</v>
      </c>
      <c r="F319" s="9">
        <v>0</v>
      </c>
      <c r="G319" s="9">
        <v>0</v>
      </c>
      <c r="H319" s="9">
        <v>414044.51</v>
      </c>
      <c r="I319" s="9">
        <v>414044.51</v>
      </c>
    </row>
    <row r="320" spans="1:9" x14ac:dyDescent="0.25">
      <c r="A320" t="s">
        <v>17</v>
      </c>
      <c r="B320" t="s">
        <v>17</v>
      </c>
      <c r="C320" t="s">
        <v>17</v>
      </c>
      <c r="D320" t="s">
        <v>17</v>
      </c>
      <c r="E320" t="s">
        <v>17</v>
      </c>
      <c r="F320" t="s">
        <v>17</v>
      </c>
      <c r="G320" t="s">
        <v>17</v>
      </c>
      <c r="H320" t="s">
        <v>17</v>
      </c>
      <c r="I320" t="s">
        <v>17</v>
      </c>
    </row>
    <row r="321" spans="1:9" x14ac:dyDescent="0.25">
      <c r="A321" s="6" t="s">
        <v>20</v>
      </c>
      <c r="B321" s="6"/>
      <c r="C321" s="6" t="s">
        <v>192</v>
      </c>
      <c r="D321" s="6"/>
      <c r="E321" s="6" t="s">
        <v>17</v>
      </c>
      <c r="F321" s="7">
        <v>0</v>
      </c>
      <c r="G321" s="7">
        <v>0</v>
      </c>
      <c r="H321" s="7">
        <v>0</v>
      </c>
      <c r="I321" s="7">
        <v>0</v>
      </c>
    </row>
    <row r="322" spans="1:9" x14ac:dyDescent="0.25">
      <c r="A322" t="s">
        <v>17</v>
      </c>
      <c r="B322" t="s">
        <v>17</v>
      </c>
      <c r="C322" t="s">
        <v>17</v>
      </c>
      <c r="D322" t="s">
        <v>17</v>
      </c>
      <c r="E322" t="s">
        <v>17</v>
      </c>
      <c r="F322" t="s">
        <v>17</v>
      </c>
      <c r="G322" t="s">
        <v>17</v>
      </c>
      <c r="H322" t="s">
        <v>17</v>
      </c>
      <c r="I322" t="s">
        <v>17</v>
      </c>
    </row>
    <row r="323" spans="1:9" x14ac:dyDescent="0.25">
      <c r="A323" s="4" t="s">
        <v>18</v>
      </c>
      <c r="B323" s="4"/>
      <c r="C323" s="4" t="s">
        <v>193</v>
      </c>
      <c r="D323" s="4"/>
      <c r="E323" s="4" t="s">
        <v>17</v>
      </c>
      <c r="F323" s="5">
        <v>0</v>
      </c>
      <c r="G323" s="5">
        <v>0</v>
      </c>
      <c r="H323" s="5">
        <v>0</v>
      </c>
      <c r="I323" s="5">
        <v>0</v>
      </c>
    </row>
    <row r="324" spans="1:9" x14ac:dyDescent="0.25">
      <c r="A324" t="s">
        <v>17</v>
      </c>
      <c r="B324" t="s">
        <v>17</v>
      </c>
      <c r="C324" t="s">
        <v>17</v>
      </c>
      <c r="D324" t="s">
        <v>17</v>
      </c>
      <c r="E324" t="s">
        <v>17</v>
      </c>
      <c r="F324" t="s">
        <v>17</v>
      </c>
      <c r="G324" t="s">
        <v>17</v>
      </c>
      <c r="H324" t="s">
        <v>17</v>
      </c>
      <c r="I324" t="s">
        <v>17</v>
      </c>
    </row>
    <row r="325" spans="1:9" x14ac:dyDescent="0.25">
      <c r="A325" s="4" t="s">
        <v>18</v>
      </c>
      <c r="B325" s="4"/>
      <c r="C325" s="4" t="s">
        <v>194</v>
      </c>
      <c r="D325" s="4"/>
      <c r="E325" s="4" t="s">
        <v>17</v>
      </c>
      <c r="F325" s="5">
        <v>0</v>
      </c>
      <c r="G325" s="5">
        <v>0</v>
      </c>
      <c r="H325" s="5">
        <v>0</v>
      </c>
      <c r="I325" s="5">
        <v>0</v>
      </c>
    </row>
    <row r="326" spans="1:9" x14ac:dyDescent="0.25">
      <c r="A326" t="s">
        <v>17</v>
      </c>
      <c r="B326" t="s">
        <v>17</v>
      </c>
      <c r="C326" t="s">
        <v>17</v>
      </c>
      <c r="D326" t="s">
        <v>17</v>
      </c>
      <c r="E326" t="s">
        <v>17</v>
      </c>
      <c r="F326" t="s">
        <v>17</v>
      </c>
      <c r="G326" t="s">
        <v>17</v>
      </c>
      <c r="H326" t="s">
        <v>17</v>
      </c>
      <c r="I326" t="s">
        <v>17</v>
      </c>
    </row>
    <row r="327" spans="1:9" x14ac:dyDescent="0.25">
      <c r="A327" s="4" t="s">
        <v>18</v>
      </c>
      <c r="B327" s="4"/>
      <c r="C327" s="4" t="s">
        <v>195</v>
      </c>
      <c r="D327" s="4"/>
      <c r="E327" s="4" t="s">
        <v>17</v>
      </c>
      <c r="F327" s="5">
        <v>0</v>
      </c>
      <c r="G327" s="5">
        <v>0</v>
      </c>
      <c r="H327" s="5">
        <v>0</v>
      </c>
      <c r="I327" s="5">
        <v>0</v>
      </c>
    </row>
    <row r="328" spans="1:9" x14ac:dyDescent="0.25">
      <c r="A328" t="s">
        <v>17</v>
      </c>
      <c r="B328" t="s">
        <v>17</v>
      </c>
      <c r="C328" t="s">
        <v>17</v>
      </c>
      <c r="D328" t="s">
        <v>17</v>
      </c>
      <c r="E328" t="s">
        <v>17</v>
      </c>
      <c r="F328" t="s">
        <v>17</v>
      </c>
      <c r="G328" t="s">
        <v>17</v>
      </c>
      <c r="H328" t="s">
        <v>17</v>
      </c>
      <c r="I328" t="s">
        <v>17</v>
      </c>
    </row>
    <row r="329" spans="1:9" x14ac:dyDescent="0.25">
      <c r="A329" s="6" t="s">
        <v>20</v>
      </c>
      <c r="B329" s="6"/>
      <c r="C329" s="6" t="s">
        <v>196</v>
      </c>
      <c r="D329" s="6"/>
      <c r="E329" s="6" t="s">
        <v>17</v>
      </c>
      <c r="F329" s="7">
        <v>0</v>
      </c>
      <c r="G329" s="7">
        <v>0</v>
      </c>
      <c r="H329" s="7">
        <v>0</v>
      </c>
      <c r="I329" s="7">
        <v>0</v>
      </c>
    </row>
    <row r="330" spans="1:9" x14ac:dyDescent="0.25">
      <c r="A330" t="s">
        <v>17</v>
      </c>
      <c r="B330" t="s">
        <v>17</v>
      </c>
      <c r="C330" t="s">
        <v>17</v>
      </c>
      <c r="D330" t="s">
        <v>17</v>
      </c>
      <c r="E330" t="s">
        <v>17</v>
      </c>
      <c r="F330" t="s">
        <v>17</v>
      </c>
      <c r="G330" t="s">
        <v>17</v>
      </c>
      <c r="H330" t="s">
        <v>17</v>
      </c>
      <c r="I330" t="s">
        <v>17</v>
      </c>
    </row>
    <row r="331" spans="1:9" x14ac:dyDescent="0.25">
      <c r="A331" s="6" t="s">
        <v>20</v>
      </c>
      <c r="B331" s="6"/>
      <c r="C331" s="6" t="s">
        <v>197</v>
      </c>
      <c r="D331" s="6"/>
      <c r="E331" s="6" t="s">
        <v>17</v>
      </c>
      <c r="F331" s="7">
        <v>0</v>
      </c>
      <c r="G331" s="7">
        <v>0</v>
      </c>
      <c r="H331" s="7">
        <v>0</v>
      </c>
      <c r="I331" s="7">
        <v>0</v>
      </c>
    </row>
    <row r="332" spans="1:9" x14ac:dyDescent="0.25">
      <c r="A332" t="s">
        <v>17</v>
      </c>
      <c r="B332" t="s">
        <v>17</v>
      </c>
      <c r="C332" t="s">
        <v>17</v>
      </c>
      <c r="D332" t="s">
        <v>17</v>
      </c>
      <c r="E332" t="s">
        <v>17</v>
      </c>
      <c r="F332" t="s">
        <v>17</v>
      </c>
      <c r="G332" t="s">
        <v>17</v>
      </c>
      <c r="H332" t="s">
        <v>17</v>
      </c>
      <c r="I332" t="s">
        <v>17</v>
      </c>
    </row>
    <row r="333" spans="1:9" x14ac:dyDescent="0.25">
      <c r="A333" s="2" t="s">
        <v>15</v>
      </c>
      <c r="B333" s="2"/>
      <c r="C333" s="2" t="s">
        <v>198</v>
      </c>
      <c r="D333" s="2"/>
      <c r="E333" s="2" t="s">
        <v>17</v>
      </c>
      <c r="F333" s="3">
        <v>0</v>
      </c>
      <c r="G333" s="3">
        <v>8400000</v>
      </c>
      <c r="H333" s="3">
        <v>18400000</v>
      </c>
      <c r="I333" s="3">
        <v>10000000</v>
      </c>
    </row>
    <row r="334" spans="1:9" x14ac:dyDescent="0.25">
      <c r="A334" t="s">
        <v>17</v>
      </c>
      <c r="B334" t="s">
        <v>17</v>
      </c>
      <c r="C334" t="s">
        <v>17</v>
      </c>
      <c r="D334" t="s">
        <v>17</v>
      </c>
      <c r="E334" t="s">
        <v>17</v>
      </c>
      <c r="F334" t="s">
        <v>17</v>
      </c>
      <c r="G334" t="s">
        <v>17</v>
      </c>
      <c r="H334" t="s">
        <v>17</v>
      </c>
      <c r="I334" t="s">
        <v>17</v>
      </c>
    </row>
    <row r="335" spans="1:9" x14ac:dyDescent="0.25">
      <c r="A335" s="4" t="s">
        <v>18</v>
      </c>
      <c r="B335" s="4"/>
      <c r="C335" s="4" t="s">
        <v>199</v>
      </c>
      <c r="D335" s="4"/>
      <c r="E335" s="4" t="s">
        <v>17</v>
      </c>
      <c r="F335" s="5">
        <v>0</v>
      </c>
      <c r="G335" s="5">
        <v>8400000</v>
      </c>
      <c r="H335" s="5">
        <v>18400000</v>
      </c>
      <c r="I335" s="5">
        <v>10000000</v>
      </c>
    </row>
    <row r="336" spans="1:9" x14ac:dyDescent="0.25">
      <c r="A336" t="s">
        <v>17</v>
      </c>
      <c r="B336" t="s">
        <v>17</v>
      </c>
      <c r="C336" t="s">
        <v>17</v>
      </c>
      <c r="D336" t="s">
        <v>17</v>
      </c>
      <c r="E336" t="s">
        <v>17</v>
      </c>
      <c r="F336" t="s">
        <v>17</v>
      </c>
      <c r="G336" t="s">
        <v>17</v>
      </c>
      <c r="H336" t="s">
        <v>17</v>
      </c>
      <c r="I336" t="s">
        <v>17</v>
      </c>
    </row>
    <row r="337" spans="1:9" x14ac:dyDescent="0.25">
      <c r="A337" s="6" t="s">
        <v>20</v>
      </c>
      <c r="B337" s="6"/>
      <c r="C337" s="6" t="s">
        <v>200</v>
      </c>
      <c r="D337" s="6"/>
      <c r="E337" s="6" t="s">
        <v>17</v>
      </c>
      <c r="F337" s="7">
        <v>0</v>
      </c>
      <c r="G337" s="7">
        <v>0</v>
      </c>
      <c r="H337" s="7">
        <v>18400000</v>
      </c>
      <c r="I337" s="7">
        <v>18400000</v>
      </c>
    </row>
    <row r="338" spans="1:9" x14ac:dyDescent="0.25">
      <c r="A338" s="8" t="s">
        <v>20</v>
      </c>
      <c r="B338" s="8"/>
      <c r="C338" s="8" t="s">
        <v>200</v>
      </c>
      <c r="D338" s="8" t="s">
        <v>35</v>
      </c>
      <c r="E338" s="8" t="s">
        <v>36</v>
      </c>
      <c r="F338" s="9">
        <v>0</v>
      </c>
      <c r="G338" s="9">
        <v>0</v>
      </c>
      <c r="H338" s="9">
        <v>18400000</v>
      </c>
      <c r="I338" s="9">
        <v>18400000</v>
      </c>
    </row>
    <row r="339" spans="1:9" x14ac:dyDescent="0.25">
      <c r="A339" t="s">
        <v>17</v>
      </c>
      <c r="B339" t="s">
        <v>17</v>
      </c>
      <c r="C339" t="s">
        <v>17</v>
      </c>
      <c r="D339" t="s">
        <v>17</v>
      </c>
      <c r="E339" t="s">
        <v>17</v>
      </c>
      <c r="F339" t="s">
        <v>17</v>
      </c>
      <c r="G339" t="s">
        <v>17</v>
      </c>
      <c r="H339" t="s">
        <v>17</v>
      </c>
      <c r="I339" t="s">
        <v>17</v>
      </c>
    </row>
    <row r="340" spans="1:9" x14ac:dyDescent="0.25">
      <c r="A340" s="6" t="s">
        <v>20</v>
      </c>
      <c r="B340" s="6"/>
      <c r="C340" s="6" t="s">
        <v>201</v>
      </c>
      <c r="D340" s="6"/>
      <c r="E340" s="6" t="s">
        <v>17</v>
      </c>
      <c r="F340" s="7">
        <v>0</v>
      </c>
      <c r="G340" s="7">
        <v>8400000</v>
      </c>
      <c r="H340" s="7">
        <v>0</v>
      </c>
      <c r="I340" s="7">
        <v>8400000</v>
      </c>
    </row>
    <row r="341" spans="1:9" x14ac:dyDescent="0.25">
      <c r="A341" s="8" t="s">
        <v>20</v>
      </c>
      <c r="B341" s="8"/>
      <c r="C341" s="8" t="s">
        <v>201</v>
      </c>
      <c r="D341" s="8" t="s">
        <v>35</v>
      </c>
      <c r="E341" s="8" t="s">
        <v>36</v>
      </c>
      <c r="F341" s="9">
        <v>0</v>
      </c>
      <c r="G341" s="9">
        <v>8400000</v>
      </c>
      <c r="H341" s="9">
        <v>0</v>
      </c>
      <c r="I341" s="9">
        <v>8400000</v>
      </c>
    </row>
    <row r="342" spans="1:9" x14ac:dyDescent="0.25">
      <c r="A342" t="s">
        <v>17</v>
      </c>
      <c r="B342" t="s">
        <v>17</v>
      </c>
      <c r="C342" t="s">
        <v>17</v>
      </c>
      <c r="D342" t="s">
        <v>17</v>
      </c>
      <c r="E342" t="s">
        <v>17</v>
      </c>
      <c r="F342" t="s">
        <v>17</v>
      </c>
      <c r="G342" t="s">
        <v>17</v>
      </c>
      <c r="H342" t="s">
        <v>17</v>
      </c>
      <c r="I342" t="s">
        <v>17</v>
      </c>
    </row>
    <row r="343" spans="1:9" x14ac:dyDescent="0.25">
      <c r="A343" s="4" t="s">
        <v>18</v>
      </c>
      <c r="B343" s="4"/>
      <c r="C343" s="4" t="s">
        <v>202</v>
      </c>
      <c r="D343" s="4"/>
      <c r="E343" s="4" t="s">
        <v>17</v>
      </c>
      <c r="F343" s="5">
        <v>0</v>
      </c>
      <c r="G343" s="5">
        <v>0</v>
      </c>
      <c r="H343" s="5">
        <v>0</v>
      </c>
      <c r="I343" s="5">
        <v>0</v>
      </c>
    </row>
    <row r="344" spans="1:9" x14ac:dyDescent="0.25">
      <c r="A344" t="s">
        <v>17</v>
      </c>
      <c r="B344" t="s">
        <v>17</v>
      </c>
      <c r="C344" t="s">
        <v>17</v>
      </c>
      <c r="D344" t="s">
        <v>17</v>
      </c>
      <c r="E344" t="s">
        <v>17</v>
      </c>
      <c r="F344" t="s">
        <v>17</v>
      </c>
      <c r="G344" t="s">
        <v>17</v>
      </c>
      <c r="H344" t="s">
        <v>17</v>
      </c>
      <c r="I344" t="s">
        <v>17</v>
      </c>
    </row>
    <row r="345" spans="1:9" x14ac:dyDescent="0.25">
      <c r="A345" s="6" t="s">
        <v>20</v>
      </c>
      <c r="B345" s="6"/>
      <c r="C345" s="6" t="s">
        <v>203</v>
      </c>
      <c r="D345" s="6"/>
      <c r="E345" s="6" t="s">
        <v>17</v>
      </c>
      <c r="F345" s="7">
        <v>0</v>
      </c>
      <c r="G345" s="7">
        <v>0</v>
      </c>
      <c r="H345" s="7">
        <v>0</v>
      </c>
      <c r="I345" s="7">
        <v>0</v>
      </c>
    </row>
    <row r="346" spans="1:9" x14ac:dyDescent="0.25">
      <c r="A346" t="s">
        <v>17</v>
      </c>
      <c r="B346" t="s">
        <v>17</v>
      </c>
      <c r="C346" t="s">
        <v>17</v>
      </c>
      <c r="D346" t="s">
        <v>17</v>
      </c>
      <c r="E346" t="s">
        <v>17</v>
      </c>
      <c r="F346" t="s">
        <v>17</v>
      </c>
      <c r="G346" t="s">
        <v>17</v>
      </c>
      <c r="H346" t="s">
        <v>17</v>
      </c>
      <c r="I346" t="s">
        <v>17</v>
      </c>
    </row>
    <row r="347" spans="1:9" x14ac:dyDescent="0.25">
      <c r="A347" s="6" t="s">
        <v>23</v>
      </c>
      <c r="B347" s="6"/>
      <c r="C347" s="6" t="s">
        <v>204</v>
      </c>
      <c r="D347" s="6"/>
      <c r="E347" s="6" t="s">
        <v>17</v>
      </c>
      <c r="F347" s="7">
        <v>0</v>
      </c>
      <c r="G347" s="7">
        <v>0</v>
      </c>
      <c r="H347" s="7">
        <v>0</v>
      </c>
      <c r="I347" s="7">
        <v>0</v>
      </c>
    </row>
    <row r="348" spans="1:9" x14ac:dyDescent="0.25">
      <c r="A348" t="s">
        <v>17</v>
      </c>
      <c r="B348" t="s">
        <v>17</v>
      </c>
      <c r="C348" t="s">
        <v>17</v>
      </c>
      <c r="D348" t="s">
        <v>17</v>
      </c>
      <c r="E348" t="s">
        <v>17</v>
      </c>
      <c r="F348" t="s">
        <v>17</v>
      </c>
      <c r="G348" t="s">
        <v>17</v>
      </c>
      <c r="H348" t="s">
        <v>17</v>
      </c>
      <c r="I348" t="s">
        <v>17</v>
      </c>
    </row>
    <row r="349" spans="1:9" x14ac:dyDescent="0.25">
      <c r="A349" s="6" t="s">
        <v>23</v>
      </c>
      <c r="B349" s="6"/>
      <c r="C349" s="6" t="s">
        <v>205</v>
      </c>
      <c r="D349" s="6"/>
      <c r="E349" s="6" t="s">
        <v>17</v>
      </c>
      <c r="F349" s="7">
        <v>0</v>
      </c>
      <c r="G349" s="7">
        <v>0</v>
      </c>
      <c r="H349" s="7">
        <v>0</v>
      </c>
      <c r="I349" s="7">
        <v>0</v>
      </c>
    </row>
    <row r="350" spans="1:9" x14ac:dyDescent="0.25">
      <c r="A350" t="s">
        <v>17</v>
      </c>
      <c r="B350" t="s">
        <v>17</v>
      </c>
      <c r="C350" t="s">
        <v>17</v>
      </c>
      <c r="D350" t="s">
        <v>17</v>
      </c>
      <c r="E350" t="s">
        <v>17</v>
      </c>
      <c r="F350" t="s">
        <v>17</v>
      </c>
      <c r="G350" t="s">
        <v>17</v>
      </c>
      <c r="H350" t="s">
        <v>17</v>
      </c>
      <c r="I350" t="s">
        <v>17</v>
      </c>
    </row>
    <row r="351" spans="1:9" x14ac:dyDescent="0.25">
      <c r="A351" s="6" t="s">
        <v>20</v>
      </c>
      <c r="B351" s="6"/>
      <c r="C351" s="6" t="s">
        <v>206</v>
      </c>
      <c r="D351" s="6"/>
      <c r="E351" s="6" t="s">
        <v>17</v>
      </c>
      <c r="F351" s="7">
        <v>0</v>
      </c>
      <c r="G351" s="7">
        <v>0</v>
      </c>
      <c r="H351" s="7">
        <v>0</v>
      </c>
      <c r="I351" s="7">
        <v>0</v>
      </c>
    </row>
    <row r="352" spans="1:9" x14ac:dyDescent="0.25">
      <c r="A352" t="s">
        <v>17</v>
      </c>
      <c r="B352" t="s">
        <v>17</v>
      </c>
      <c r="C352" t="s">
        <v>17</v>
      </c>
      <c r="D352" t="s">
        <v>17</v>
      </c>
      <c r="E352" t="s">
        <v>17</v>
      </c>
      <c r="F352" t="s">
        <v>17</v>
      </c>
      <c r="G352" t="s">
        <v>17</v>
      </c>
      <c r="H352" t="s">
        <v>17</v>
      </c>
      <c r="I352" t="s">
        <v>17</v>
      </c>
    </row>
    <row r="353" spans="1:9" x14ac:dyDescent="0.25">
      <c r="A353" s="6" t="s">
        <v>23</v>
      </c>
      <c r="B353" s="6"/>
      <c r="C353" s="6" t="s">
        <v>207</v>
      </c>
      <c r="D353" s="6"/>
      <c r="E353" s="6" t="s">
        <v>17</v>
      </c>
      <c r="F353" s="7">
        <v>0</v>
      </c>
      <c r="G353" s="7">
        <v>0</v>
      </c>
      <c r="H353" s="7">
        <v>0</v>
      </c>
      <c r="I353" s="7">
        <v>0</v>
      </c>
    </row>
    <row r="354" spans="1:9" x14ac:dyDescent="0.25">
      <c r="A354" t="s">
        <v>17</v>
      </c>
      <c r="B354" t="s">
        <v>17</v>
      </c>
      <c r="C354" t="s">
        <v>17</v>
      </c>
      <c r="D354" t="s">
        <v>17</v>
      </c>
      <c r="E354" t="s">
        <v>17</v>
      </c>
      <c r="F354" t="s">
        <v>17</v>
      </c>
      <c r="G354" t="s">
        <v>17</v>
      </c>
      <c r="H354" t="s">
        <v>17</v>
      </c>
      <c r="I354" t="s">
        <v>17</v>
      </c>
    </row>
    <row r="355" spans="1:9" x14ac:dyDescent="0.25">
      <c r="A355" s="6" t="s">
        <v>23</v>
      </c>
      <c r="B355" s="6"/>
      <c r="C355" s="6" t="s">
        <v>208</v>
      </c>
      <c r="D355" s="6"/>
      <c r="E355" s="6" t="s">
        <v>17</v>
      </c>
      <c r="F355" s="7">
        <v>0</v>
      </c>
      <c r="G355" s="7">
        <v>0</v>
      </c>
      <c r="H355" s="7">
        <v>0</v>
      </c>
      <c r="I355" s="7">
        <v>0</v>
      </c>
    </row>
    <row r="356" spans="1:9" x14ac:dyDescent="0.25">
      <c r="A356" t="s">
        <v>17</v>
      </c>
      <c r="B356" t="s">
        <v>17</v>
      </c>
      <c r="C356" t="s">
        <v>17</v>
      </c>
      <c r="D356" t="s">
        <v>17</v>
      </c>
      <c r="E356" t="s">
        <v>17</v>
      </c>
      <c r="F356" t="s">
        <v>17</v>
      </c>
      <c r="G356" t="s">
        <v>17</v>
      </c>
      <c r="H356" t="s">
        <v>17</v>
      </c>
      <c r="I356" t="s">
        <v>17</v>
      </c>
    </row>
    <row r="357" spans="1:9" x14ac:dyDescent="0.25">
      <c r="A357" s="2" t="s">
        <v>15</v>
      </c>
      <c r="B357" s="2"/>
      <c r="C357" s="2" t="s">
        <v>209</v>
      </c>
      <c r="D357" s="2"/>
      <c r="E357" s="2" t="s">
        <v>17</v>
      </c>
      <c r="F357" s="3">
        <v>0</v>
      </c>
      <c r="G357" s="3">
        <v>71906</v>
      </c>
      <c r="H357" s="3">
        <v>0</v>
      </c>
      <c r="I357" s="3">
        <v>71906</v>
      </c>
    </row>
    <row r="358" spans="1:9" x14ac:dyDescent="0.25">
      <c r="A358" t="s">
        <v>17</v>
      </c>
      <c r="B358" t="s">
        <v>17</v>
      </c>
      <c r="C358" t="s">
        <v>17</v>
      </c>
      <c r="D358" t="s">
        <v>17</v>
      </c>
      <c r="E358" t="s">
        <v>17</v>
      </c>
      <c r="F358" t="s">
        <v>17</v>
      </c>
      <c r="G358" t="s">
        <v>17</v>
      </c>
      <c r="H358" t="s">
        <v>17</v>
      </c>
      <c r="I358" t="s">
        <v>17</v>
      </c>
    </row>
    <row r="359" spans="1:9" x14ac:dyDescent="0.25">
      <c r="A359" s="4" t="s">
        <v>18</v>
      </c>
      <c r="B359" s="4"/>
      <c r="C359" s="4" t="s">
        <v>210</v>
      </c>
      <c r="D359" s="4"/>
      <c r="E359" s="4" t="s">
        <v>17</v>
      </c>
      <c r="F359" s="5">
        <v>0</v>
      </c>
      <c r="G359" s="5">
        <v>0</v>
      </c>
      <c r="H359" s="5">
        <v>0</v>
      </c>
      <c r="I359" s="5">
        <v>0</v>
      </c>
    </row>
    <row r="360" spans="1:9" x14ac:dyDescent="0.25">
      <c r="A360" t="s">
        <v>17</v>
      </c>
      <c r="B360" t="s">
        <v>17</v>
      </c>
      <c r="C360" t="s">
        <v>17</v>
      </c>
      <c r="D360" t="s">
        <v>17</v>
      </c>
      <c r="E360" t="s">
        <v>17</v>
      </c>
      <c r="F360" t="s">
        <v>17</v>
      </c>
      <c r="G360" t="s">
        <v>17</v>
      </c>
      <c r="H360" t="s">
        <v>17</v>
      </c>
      <c r="I360" t="s">
        <v>17</v>
      </c>
    </row>
    <row r="361" spans="1:9" x14ac:dyDescent="0.25">
      <c r="A361" s="6" t="s">
        <v>20</v>
      </c>
      <c r="B361" s="6"/>
      <c r="C361" s="6" t="s">
        <v>211</v>
      </c>
      <c r="D361" s="6"/>
      <c r="E361" s="6" t="s">
        <v>17</v>
      </c>
      <c r="F361" s="7">
        <v>0</v>
      </c>
      <c r="G361" s="7">
        <v>0</v>
      </c>
      <c r="H361" s="7">
        <v>0</v>
      </c>
      <c r="I361" s="7">
        <v>0</v>
      </c>
    </row>
    <row r="362" spans="1:9" x14ac:dyDescent="0.25">
      <c r="A362" t="s">
        <v>17</v>
      </c>
      <c r="B362" t="s">
        <v>17</v>
      </c>
      <c r="C362" t="s">
        <v>17</v>
      </c>
      <c r="D362" t="s">
        <v>17</v>
      </c>
      <c r="E362" t="s">
        <v>17</v>
      </c>
      <c r="F362" t="s">
        <v>17</v>
      </c>
      <c r="G362" t="s">
        <v>17</v>
      </c>
      <c r="H362" t="s">
        <v>17</v>
      </c>
      <c r="I362" t="s">
        <v>17</v>
      </c>
    </row>
    <row r="363" spans="1:9" x14ac:dyDescent="0.25">
      <c r="A363" s="6" t="s">
        <v>23</v>
      </c>
      <c r="B363" s="6"/>
      <c r="C363" s="6" t="s">
        <v>212</v>
      </c>
      <c r="D363" s="6"/>
      <c r="E363" s="6" t="s">
        <v>17</v>
      </c>
      <c r="F363" s="7">
        <v>0</v>
      </c>
      <c r="G363" s="7">
        <v>0</v>
      </c>
      <c r="H363" s="7">
        <v>0</v>
      </c>
      <c r="I363" s="7">
        <v>0</v>
      </c>
    </row>
    <row r="364" spans="1:9" x14ac:dyDescent="0.25">
      <c r="A364" t="s">
        <v>17</v>
      </c>
      <c r="B364" t="s">
        <v>17</v>
      </c>
      <c r="C364" t="s">
        <v>17</v>
      </c>
      <c r="D364" t="s">
        <v>17</v>
      </c>
      <c r="E364" t="s">
        <v>17</v>
      </c>
      <c r="F364" t="s">
        <v>17</v>
      </c>
      <c r="G364" t="s">
        <v>17</v>
      </c>
      <c r="H364" t="s">
        <v>17</v>
      </c>
      <c r="I364" t="s">
        <v>17</v>
      </c>
    </row>
    <row r="365" spans="1:9" x14ac:dyDescent="0.25">
      <c r="A365" s="6" t="s">
        <v>23</v>
      </c>
      <c r="B365" s="6"/>
      <c r="C365" s="6" t="s">
        <v>213</v>
      </c>
      <c r="D365" s="6"/>
      <c r="E365" s="6" t="s">
        <v>17</v>
      </c>
      <c r="F365" s="7">
        <v>0</v>
      </c>
      <c r="G365" s="7">
        <v>0</v>
      </c>
      <c r="H365" s="7">
        <v>0</v>
      </c>
      <c r="I365" s="7">
        <v>0</v>
      </c>
    </row>
    <row r="366" spans="1:9" x14ac:dyDescent="0.25">
      <c r="A366" t="s">
        <v>17</v>
      </c>
      <c r="B366" t="s">
        <v>17</v>
      </c>
      <c r="C366" t="s">
        <v>17</v>
      </c>
      <c r="D366" t="s">
        <v>17</v>
      </c>
      <c r="E366" t="s">
        <v>17</v>
      </c>
      <c r="F366" t="s">
        <v>17</v>
      </c>
      <c r="G366" t="s">
        <v>17</v>
      </c>
      <c r="H366" t="s">
        <v>17</v>
      </c>
      <c r="I366" t="s">
        <v>17</v>
      </c>
    </row>
    <row r="367" spans="1:9" x14ac:dyDescent="0.25">
      <c r="A367" s="6" t="s">
        <v>23</v>
      </c>
      <c r="B367" s="6"/>
      <c r="C367" s="6" t="s">
        <v>214</v>
      </c>
      <c r="D367" s="6"/>
      <c r="E367" s="6" t="s">
        <v>17</v>
      </c>
      <c r="F367" s="7">
        <v>0</v>
      </c>
      <c r="G367" s="7">
        <v>0</v>
      </c>
      <c r="H367" s="7">
        <v>0</v>
      </c>
      <c r="I367" s="7">
        <v>0</v>
      </c>
    </row>
    <row r="368" spans="1:9" x14ac:dyDescent="0.25">
      <c r="A368" t="s">
        <v>17</v>
      </c>
      <c r="B368" t="s">
        <v>17</v>
      </c>
      <c r="C368" t="s">
        <v>17</v>
      </c>
      <c r="D368" t="s">
        <v>17</v>
      </c>
      <c r="E368" t="s">
        <v>17</v>
      </c>
      <c r="F368" t="s">
        <v>17</v>
      </c>
      <c r="G368" t="s">
        <v>17</v>
      </c>
      <c r="H368" t="s">
        <v>17</v>
      </c>
      <c r="I368" t="s">
        <v>17</v>
      </c>
    </row>
    <row r="369" spans="1:9" x14ac:dyDescent="0.25">
      <c r="A369" s="6" t="s">
        <v>23</v>
      </c>
      <c r="B369" s="6"/>
      <c r="C369" s="6" t="s">
        <v>215</v>
      </c>
      <c r="D369" s="6"/>
      <c r="E369" s="6" t="s">
        <v>17</v>
      </c>
      <c r="F369" s="7">
        <v>0</v>
      </c>
      <c r="G369" s="7">
        <v>0</v>
      </c>
      <c r="H369" s="7">
        <v>0</v>
      </c>
      <c r="I369" s="7">
        <v>0</v>
      </c>
    </row>
    <row r="370" spans="1:9" x14ac:dyDescent="0.25">
      <c r="A370" t="s">
        <v>17</v>
      </c>
      <c r="B370" t="s">
        <v>17</v>
      </c>
      <c r="C370" t="s">
        <v>17</v>
      </c>
      <c r="D370" t="s">
        <v>17</v>
      </c>
      <c r="E370" t="s">
        <v>17</v>
      </c>
      <c r="F370" t="s">
        <v>17</v>
      </c>
      <c r="G370" t="s">
        <v>17</v>
      </c>
      <c r="H370" t="s">
        <v>17</v>
      </c>
      <c r="I370" t="s">
        <v>17</v>
      </c>
    </row>
    <row r="371" spans="1:9" x14ac:dyDescent="0.25">
      <c r="A371" s="6" t="s">
        <v>23</v>
      </c>
      <c r="B371" s="6"/>
      <c r="C371" s="6" t="s">
        <v>216</v>
      </c>
      <c r="D371" s="6"/>
      <c r="E371" s="6" t="s">
        <v>17</v>
      </c>
      <c r="F371" s="7">
        <v>0</v>
      </c>
      <c r="G371" s="7">
        <v>0</v>
      </c>
      <c r="H371" s="7">
        <v>0</v>
      </c>
      <c r="I371" s="7">
        <v>0</v>
      </c>
    </row>
    <row r="372" spans="1:9" x14ac:dyDescent="0.25">
      <c r="A372" t="s">
        <v>17</v>
      </c>
      <c r="B372" t="s">
        <v>17</v>
      </c>
      <c r="C372" t="s">
        <v>17</v>
      </c>
      <c r="D372" t="s">
        <v>17</v>
      </c>
      <c r="E372" t="s">
        <v>17</v>
      </c>
      <c r="F372" t="s">
        <v>17</v>
      </c>
      <c r="G372" t="s">
        <v>17</v>
      </c>
      <c r="H372" t="s">
        <v>17</v>
      </c>
      <c r="I372" t="s">
        <v>17</v>
      </c>
    </row>
    <row r="373" spans="1:9" x14ac:dyDescent="0.25">
      <c r="A373" s="6" t="s">
        <v>23</v>
      </c>
      <c r="B373" s="6"/>
      <c r="C373" s="6" t="s">
        <v>217</v>
      </c>
      <c r="D373" s="6"/>
      <c r="E373" s="6" t="s">
        <v>17</v>
      </c>
      <c r="F373" s="7">
        <v>0</v>
      </c>
      <c r="G373" s="7">
        <v>0</v>
      </c>
      <c r="H373" s="7">
        <v>0</v>
      </c>
      <c r="I373" s="7">
        <v>0</v>
      </c>
    </row>
    <row r="374" spans="1:9" x14ac:dyDescent="0.25">
      <c r="A374" t="s">
        <v>17</v>
      </c>
      <c r="B374" t="s">
        <v>17</v>
      </c>
      <c r="C374" t="s">
        <v>17</v>
      </c>
      <c r="D374" t="s">
        <v>17</v>
      </c>
      <c r="E374" t="s">
        <v>17</v>
      </c>
      <c r="F374" t="s">
        <v>17</v>
      </c>
      <c r="G374" t="s">
        <v>17</v>
      </c>
      <c r="H374" t="s">
        <v>17</v>
      </c>
      <c r="I374" t="s">
        <v>17</v>
      </c>
    </row>
    <row r="375" spans="1:9" x14ac:dyDescent="0.25">
      <c r="A375" s="6" t="s">
        <v>23</v>
      </c>
      <c r="B375" s="6"/>
      <c r="C375" s="6" t="s">
        <v>218</v>
      </c>
      <c r="D375" s="6"/>
      <c r="E375" s="6" t="s">
        <v>17</v>
      </c>
      <c r="F375" s="7">
        <v>0</v>
      </c>
      <c r="G375" s="7">
        <v>0</v>
      </c>
      <c r="H375" s="7">
        <v>0</v>
      </c>
      <c r="I375" s="7">
        <v>0</v>
      </c>
    </row>
    <row r="376" spans="1:9" x14ac:dyDescent="0.25">
      <c r="A376" t="s">
        <v>17</v>
      </c>
      <c r="B376" t="s">
        <v>17</v>
      </c>
      <c r="C376" t="s">
        <v>17</v>
      </c>
      <c r="D376" t="s">
        <v>17</v>
      </c>
      <c r="E376" t="s">
        <v>17</v>
      </c>
      <c r="F376" t="s">
        <v>17</v>
      </c>
      <c r="G376" t="s">
        <v>17</v>
      </c>
      <c r="H376" t="s">
        <v>17</v>
      </c>
      <c r="I376" t="s">
        <v>17</v>
      </c>
    </row>
    <row r="377" spans="1:9" x14ac:dyDescent="0.25">
      <c r="A377" s="6" t="s">
        <v>23</v>
      </c>
      <c r="B377" s="6"/>
      <c r="C377" s="6" t="s">
        <v>219</v>
      </c>
      <c r="D377" s="6"/>
      <c r="E377" s="6" t="s">
        <v>17</v>
      </c>
      <c r="F377" s="7">
        <v>0</v>
      </c>
      <c r="G377" s="7">
        <v>0</v>
      </c>
      <c r="H377" s="7">
        <v>0</v>
      </c>
      <c r="I377" s="7">
        <v>0</v>
      </c>
    </row>
    <row r="378" spans="1:9" x14ac:dyDescent="0.25">
      <c r="A378" t="s">
        <v>17</v>
      </c>
      <c r="B378" t="s">
        <v>17</v>
      </c>
      <c r="C378" t="s">
        <v>17</v>
      </c>
      <c r="D378" t="s">
        <v>17</v>
      </c>
      <c r="E378" t="s">
        <v>17</v>
      </c>
      <c r="F378" t="s">
        <v>17</v>
      </c>
      <c r="G378" t="s">
        <v>17</v>
      </c>
      <c r="H378" t="s">
        <v>17</v>
      </c>
      <c r="I378" t="s">
        <v>17</v>
      </c>
    </row>
    <row r="379" spans="1:9" x14ac:dyDescent="0.25">
      <c r="A379" s="6" t="s">
        <v>23</v>
      </c>
      <c r="B379" s="6"/>
      <c r="C379" s="6" t="s">
        <v>220</v>
      </c>
      <c r="D379" s="6"/>
      <c r="E379" s="6" t="s">
        <v>17</v>
      </c>
      <c r="F379" s="7">
        <v>0</v>
      </c>
      <c r="G379" s="7">
        <v>0</v>
      </c>
      <c r="H379" s="7">
        <v>0</v>
      </c>
      <c r="I379" s="7">
        <v>0</v>
      </c>
    </row>
    <row r="380" spans="1:9" x14ac:dyDescent="0.25">
      <c r="A380" t="s">
        <v>17</v>
      </c>
      <c r="B380" t="s">
        <v>17</v>
      </c>
      <c r="C380" t="s">
        <v>17</v>
      </c>
      <c r="D380" t="s">
        <v>17</v>
      </c>
      <c r="E380" t="s">
        <v>17</v>
      </c>
      <c r="F380" t="s">
        <v>17</v>
      </c>
      <c r="G380" t="s">
        <v>17</v>
      </c>
      <c r="H380" t="s">
        <v>17</v>
      </c>
      <c r="I380" t="s">
        <v>17</v>
      </c>
    </row>
    <row r="381" spans="1:9" x14ac:dyDescent="0.25">
      <c r="A381" s="6" t="s">
        <v>23</v>
      </c>
      <c r="B381" s="6"/>
      <c r="C381" s="6" t="s">
        <v>221</v>
      </c>
      <c r="D381" s="6"/>
      <c r="E381" s="6" t="s">
        <v>17</v>
      </c>
      <c r="F381" s="7">
        <v>0</v>
      </c>
      <c r="G381" s="7">
        <v>0</v>
      </c>
      <c r="H381" s="7">
        <v>0</v>
      </c>
      <c r="I381" s="7">
        <v>0</v>
      </c>
    </row>
    <row r="382" spans="1:9" x14ac:dyDescent="0.25">
      <c r="A382" t="s">
        <v>17</v>
      </c>
      <c r="B382" t="s">
        <v>17</v>
      </c>
      <c r="C382" t="s">
        <v>17</v>
      </c>
      <c r="D382" t="s">
        <v>17</v>
      </c>
      <c r="E382" t="s">
        <v>17</v>
      </c>
      <c r="F382" t="s">
        <v>17</v>
      </c>
      <c r="G382" t="s">
        <v>17</v>
      </c>
      <c r="H382" t="s">
        <v>17</v>
      </c>
      <c r="I382" t="s">
        <v>17</v>
      </c>
    </row>
    <row r="383" spans="1:9" x14ac:dyDescent="0.25">
      <c r="A383" s="6" t="s">
        <v>23</v>
      </c>
      <c r="B383" s="6"/>
      <c r="C383" s="6" t="s">
        <v>222</v>
      </c>
      <c r="D383" s="6"/>
      <c r="E383" s="6" t="s">
        <v>17</v>
      </c>
      <c r="F383" s="7">
        <v>0</v>
      </c>
      <c r="G383" s="7">
        <v>0</v>
      </c>
      <c r="H383" s="7">
        <v>0</v>
      </c>
      <c r="I383" s="7">
        <v>0</v>
      </c>
    </row>
    <row r="384" spans="1:9" x14ac:dyDescent="0.25">
      <c r="A384" t="s">
        <v>17</v>
      </c>
      <c r="B384" t="s">
        <v>17</v>
      </c>
      <c r="C384" t="s">
        <v>17</v>
      </c>
      <c r="D384" t="s">
        <v>17</v>
      </c>
      <c r="E384" t="s">
        <v>17</v>
      </c>
      <c r="F384" t="s">
        <v>17</v>
      </c>
      <c r="G384" t="s">
        <v>17</v>
      </c>
      <c r="H384" t="s">
        <v>17</v>
      </c>
      <c r="I384" t="s">
        <v>17</v>
      </c>
    </row>
    <row r="385" spans="1:9" x14ac:dyDescent="0.25">
      <c r="A385" s="6" t="s">
        <v>23</v>
      </c>
      <c r="B385" s="6"/>
      <c r="C385" s="6" t="s">
        <v>223</v>
      </c>
      <c r="D385" s="6"/>
      <c r="E385" s="6" t="s">
        <v>17</v>
      </c>
      <c r="F385" s="7">
        <v>0</v>
      </c>
      <c r="G385" s="7">
        <v>0</v>
      </c>
      <c r="H385" s="7">
        <v>0</v>
      </c>
      <c r="I385" s="7">
        <v>0</v>
      </c>
    </row>
    <row r="386" spans="1:9" x14ac:dyDescent="0.25">
      <c r="A386" t="s">
        <v>17</v>
      </c>
      <c r="B386" t="s">
        <v>17</v>
      </c>
      <c r="C386" t="s">
        <v>17</v>
      </c>
      <c r="D386" t="s">
        <v>17</v>
      </c>
      <c r="E386" t="s">
        <v>17</v>
      </c>
      <c r="F386" t="s">
        <v>17</v>
      </c>
      <c r="G386" t="s">
        <v>17</v>
      </c>
      <c r="H386" t="s">
        <v>17</v>
      </c>
      <c r="I386" t="s">
        <v>17</v>
      </c>
    </row>
    <row r="387" spans="1:9" x14ac:dyDescent="0.25">
      <c r="A387" s="6" t="s">
        <v>23</v>
      </c>
      <c r="B387" s="6"/>
      <c r="C387" s="6" t="s">
        <v>224</v>
      </c>
      <c r="D387" s="6"/>
      <c r="E387" s="6" t="s">
        <v>17</v>
      </c>
      <c r="F387" s="7">
        <v>0</v>
      </c>
      <c r="G387" s="7">
        <v>0</v>
      </c>
      <c r="H387" s="7">
        <v>0</v>
      </c>
      <c r="I387" s="7">
        <v>0</v>
      </c>
    </row>
    <row r="388" spans="1:9" x14ac:dyDescent="0.25">
      <c r="A388" t="s">
        <v>17</v>
      </c>
      <c r="B388" t="s">
        <v>17</v>
      </c>
      <c r="C388" t="s">
        <v>17</v>
      </c>
      <c r="D388" t="s">
        <v>17</v>
      </c>
      <c r="E388" t="s">
        <v>17</v>
      </c>
      <c r="F388" t="s">
        <v>17</v>
      </c>
      <c r="G388" t="s">
        <v>17</v>
      </c>
      <c r="H388" t="s">
        <v>17</v>
      </c>
      <c r="I388" t="s">
        <v>17</v>
      </c>
    </row>
    <row r="389" spans="1:9" x14ac:dyDescent="0.25">
      <c r="A389" s="6" t="s">
        <v>23</v>
      </c>
      <c r="B389" s="6"/>
      <c r="C389" s="6" t="s">
        <v>225</v>
      </c>
      <c r="D389" s="6"/>
      <c r="E389" s="6" t="s">
        <v>17</v>
      </c>
      <c r="F389" s="7">
        <v>0</v>
      </c>
      <c r="G389" s="7">
        <v>0</v>
      </c>
      <c r="H389" s="7">
        <v>0</v>
      </c>
      <c r="I389" s="7">
        <v>0</v>
      </c>
    </row>
    <row r="390" spans="1:9" x14ac:dyDescent="0.25">
      <c r="A390" t="s">
        <v>17</v>
      </c>
      <c r="B390" t="s">
        <v>17</v>
      </c>
      <c r="C390" t="s">
        <v>17</v>
      </c>
      <c r="D390" t="s">
        <v>17</v>
      </c>
      <c r="E390" t="s">
        <v>17</v>
      </c>
      <c r="F390" t="s">
        <v>17</v>
      </c>
      <c r="G390" t="s">
        <v>17</v>
      </c>
      <c r="H390" t="s">
        <v>17</v>
      </c>
      <c r="I390" t="s">
        <v>17</v>
      </c>
    </row>
    <row r="391" spans="1:9" x14ac:dyDescent="0.25">
      <c r="A391" s="6" t="s">
        <v>23</v>
      </c>
      <c r="B391" s="6"/>
      <c r="C391" s="6" t="s">
        <v>226</v>
      </c>
      <c r="D391" s="6"/>
      <c r="E391" s="6" t="s">
        <v>17</v>
      </c>
      <c r="F391" s="7">
        <v>0</v>
      </c>
      <c r="G391" s="7">
        <v>0</v>
      </c>
      <c r="H391" s="7">
        <v>0</v>
      </c>
      <c r="I391" s="7">
        <v>0</v>
      </c>
    </row>
    <row r="392" spans="1:9" x14ac:dyDescent="0.25">
      <c r="A392" t="s">
        <v>17</v>
      </c>
      <c r="B392" t="s">
        <v>17</v>
      </c>
      <c r="C392" t="s">
        <v>17</v>
      </c>
      <c r="D392" t="s">
        <v>17</v>
      </c>
      <c r="E392" t="s">
        <v>17</v>
      </c>
      <c r="F392" t="s">
        <v>17</v>
      </c>
      <c r="G392" t="s">
        <v>17</v>
      </c>
      <c r="H392" t="s">
        <v>17</v>
      </c>
      <c r="I392" t="s">
        <v>17</v>
      </c>
    </row>
    <row r="393" spans="1:9" x14ac:dyDescent="0.25">
      <c r="A393" s="4" t="s">
        <v>18</v>
      </c>
      <c r="B393" s="4"/>
      <c r="C393" s="4" t="s">
        <v>227</v>
      </c>
      <c r="D393" s="4"/>
      <c r="E393" s="4" t="s">
        <v>17</v>
      </c>
      <c r="F393" s="5">
        <v>0</v>
      </c>
      <c r="G393" s="5">
        <v>0</v>
      </c>
      <c r="H393" s="5">
        <v>0</v>
      </c>
      <c r="I393" s="5">
        <v>0</v>
      </c>
    </row>
    <row r="394" spans="1:9" x14ac:dyDescent="0.25">
      <c r="A394" t="s">
        <v>17</v>
      </c>
      <c r="B394" t="s">
        <v>17</v>
      </c>
      <c r="C394" t="s">
        <v>17</v>
      </c>
      <c r="D394" t="s">
        <v>17</v>
      </c>
      <c r="E394" t="s">
        <v>17</v>
      </c>
      <c r="F394" t="s">
        <v>17</v>
      </c>
      <c r="G394" t="s">
        <v>17</v>
      </c>
      <c r="H394" t="s">
        <v>17</v>
      </c>
      <c r="I394" t="s">
        <v>17</v>
      </c>
    </row>
    <row r="395" spans="1:9" x14ac:dyDescent="0.25">
      <c r="A395" s="6" t="s">
        <v>20</v>
      </c>
      <c r="B395" s="6"/>
      <c r="C395" s="6" t="s">
        <v>228</v>
      </c>
      <c r="D395" s="6"/>
      <c r="E395" s="6" t="s">
        <v>17</v>
      </c>
      <c r="F395" s="7">
        <v>0</v>
      </c>
      <c r="G395" s="7">
        <v>0</v>
      </c>
      <c r="H395" s="7">
        <v>0</v>
      </c>
      <c r="I395" s="7">
        <v>0</v>
      </c>
    </row>
    <row r="396" spans="1:9" x14ac:dyDescent="0.25">
      <c r="A396" t="s">
        <v>17</v>
      </c>
      <c r="B396" t="s">
        <v>17</v>
      </c>
      <c r="C396" t="s">
        <v>17</v>
      </c>
      <c r="D396" t="s">
        <v>17</v>
      </c>
      <c r="E396" t="s">
        <v>17</v>
      </c>
      <c r="F396" t="s">
        <v>17</v>
      </c>
      <c r="G396" t="s">
        <v>17</v>
      </c>
      <c r="H396" t="s">
        <v>17</v>
      </c>
      <c r="I396" t="s">
        <v>17</v>
      </c>
    </row>
    <row r="397" spans="1:9" x14ac:dyDescent="0.25">
      <c r="A397" s="6" t="s">
        <v>23</v>
      </c>
      <c r="B397" s="6"/>
      <c r="C397" s="6" t="s">
        <v>229</v>
      </c>
      <c r="D397" s="6"/>
      <c r="E397" s="6" t="s">
        <v>17</v>
      </c>
      <c r="F397" s="7">
        <v>0</v>
      </c>
      <c r="G397" s="7">
        <v>0</v>
      </c>
      <c r="H397" s="7">
        <v>0</v>
      </c>
      <c r="I397" s="7">
        <v>0</v>
      </c>
    </row>
    <row r="398" spans="1:9" x14ac:dyDescent="0.25">
      <c r="A398" t="s">
        <v>17</v>
      </c>
      <c r="B398" t="s">
        <v>17</v>
      </c>
      <c r="C398" t="s">
        <v>17</v>
      </c>
      <c r="D398" t="s">
        <v>17</v>
      </c>
      <c r="E398" t="s">
        <v>17</v>
      </c>
      <c r="F398" t="s">
        <v>17</v>
      </c>
      <c r="G398" t="s">
        <v>17</v>
      </c>
      <c r="H398" t="s">
        <v>17</v>
      </c>
      <c r="I398" t="s">
        <v>17</v>
      </c>
    </row>
    <row r="399" spans="1:9" x14ac:dyDescent="0.25">
      <c r="A399" s="6" t="s">
        <v>23</v>
      </c>
      <c r="B399" s="6"/>
      <c r="C399" s="6" t="s">
        <v>230</v>
      </c>
      <c r="D399" s="6"/>
      <c r="E399" s="6" t="s">
        <v>17</v>
      </c>
      <c r="F399" s="7">
        <v>0</v>
      </c>
      <c r="G399" s="7">
        <v>0</v>
      </c>
      <c r="H399" s="7">
        <v>0</v>
      </c>
      <c r="I399" s="7">
        <v>0</v>
      </c>
    </row>
    <row r="400" spans="1:9" x14ac:dyDescent="0.25">
      <c r="A400" t="s">
        <v>17</v>
      </c>
      <c r="B400" t="s">
        <v>17</v>
      </c>
      <c r="C400" t="s">
        <v>17</v>
      </c>
      <c r="D400" t="s">
        <v>17</v>
      </c>
      <c r="E400" t="s">
        <v>17</v>
      </c>
      <c r="F400" t="s">
        <v>17</v>
      </c>
      <c r="G400" t="s">
        <v>17</v>
      </c>
      <c r="H400" t="s">
        <v>17</v>
      </c>
      <c r="I400" t="s">
        <v>17</v>
      </c>
    </row>
    <row r="401" spans="1:9" x14ac:dyDescent="0.25">
      <c r="A401" s="6" t="s">
        <v>23</v>
      </c>
      <c r="B401" s="6"/>
      <c r="C401" s="6" t="s">
        <v>231</v>
      </c>
      <c r="D401" s="6"/>
      <c r="E401" s="6" t="s">
        <v>17</v>
      </c>
      <c r="F401" s="7">
        <v>0</v>
      </c>
      <c r="G401" s="7">
        <v>0</v>
      </c>
      <c r="H401" s="7">
        <v>0</v>
      </c>
      <c r="I401" s="7">
        <v>0</v>
      </c>
    </row>
    <row r="402" spans="1:9" x14ac:dyDescent="0.25">
      <c r="A402" t="s">
        <v>17</v>
      </c>
      <c r="B402" t="s">
        <v>17</v>
      </c>
      <c r="C402" t="s">
        <v>17</v>
      </c>
      <c r="D402" t="s">
        <v>17</v>
      </c>
      <c r="E402" t="s">
        <v>17</v>
      </c>
      <c r="F402" t="s">
        <v>17</v>
      </c>
      <c r="G402" t="s">
        <v>17</v>
      </c>
      <c r="H402" t="s">
        <v>17</v>
      </c>
      <c r="I402" t="s">
        <v>17</v>
      </c>
    </row>
    <row r="403" spans="1:9" x14ac:dyDescent="0.25">
      <c r="A403" s="6" t="s">
        <v>23</v>
      </c>
      <c r="B403" s="6"/>
      <c r="C403" s="6" t="s">
        <v>232</v>
      </c>
      <c r="D403" s="6"/>
      <c r="E403" s="6" t="s">
        <v>17</v>
      </c>
      <c r="F403" s="7">
        <v>0</v>
      </c>
      <c r="G403" s="7">
        <v>0</v>
      </c>
      <c r="H403" s="7">
        <v>0</v>
      </c>
      <c r="I403" s="7">
        <v>0</v>
      </c>
    </row>
    <row r="404" spans="1:9" x14ac:dyDescent="0.25">
      <c r="A404" t="s">
        <v>17</v>
      </c>
      <c r="B404" t="s">
        <v>17</v>
      </c>
      <c r="C404" t="s">
        <v>17</v>
      </c>
      <c r="D404" t="s">
        <v>17</v>
      </c>
      <c r="E404" t="s">
        <v>17</v>
      </c>
      <c r="F404" t="s">
        <v>17</v>
      </c>
      <c r="G404" t="s">
        <v>17</v>
      </c>
      <c r="H404" t="s">
        <v>17</v>
      </c>
      <c r="I404" t="s">
        <v>17</v>
      </c>
    </row>
    <row r="405" spans="1:9" x14ac:dyDescent="0.25">
      <c r="A405" s="6" t="s">
        <v>23</v>
      </c>
      <c r="B405" s="6"/>
      <c r="C405" s="6" t="s">
        <v>233</v>
      </c>
      <c r="D405" s="6"/>
      <c r="E405" s="6" t="s">
        <v>17</v>
      </c>
      <c r="F405" s="7">
        <v>0</v>
      </c>
      <c r="G405" s="7">
        <v>0</v>
      </c>
      <c r="H405" s="7">
        <v>0</v>
      </c>
      <c r="I405" s="7">
        <v>0</v>
      </c>
    </row>
    <row r="406" spans="1:9" x14ac:dyDescent="0.25">
      <c r="A406" t="s">
        <v>17</v>
      </c>
      <c r="B406" t="s">
        <v>17</v>
      </c>
      <c r="C406" t="s">
        <v>17</v>
      </c>
      <c r="D406" t="s">
        <v>17</v>
      </c>
      <c r="E406" t="s">
        <v>17</v>
      </c>
      <c r="F406" t="s">
        <v>17</v>
      </c>
      <c r="G406" t="s">
        <v>17</v>
      </c>
      <c r="H406" t="s">
        <v>17</v>
      </c>
      <c r="I406" t="s">
        <v>17</v>
      </c>
    </row>
    <row r="407" spans="1:9" x14ac:dyDescent="0.25">
      <c r="A407" s="6" t="s">
        <v>23</v>
      </c>
      <c r="B407" s="6"/>
      <c r="C407" s="6" t="s">
        <v>125</v>
      </c>
      <c r="D407" s="6"/>
      <c r="E407" s="6" t="s">
        <v>17</v>
      </c>
      <c r="F407" s="7">
        <v>0</v>
      </c>
      <c r="G407" s="7">
        <v>0</v>
      </c>
      <c r="H407" s="7">
        <v>0</v>
      </c>
      <c r="I407" s="7">
        <v>0</v>
      </c>
    </row>
    <row r="408" spans="1:9" x14ac:dyDescent="0.25">
      <c r="A408" t="s">
        <v>17</v>
      </c>
      <c r="B408" t="s">
        <v>17</v>
      </c>
      <c r="C408" t="s">
        <v>17</v>
      </c>
      <c r="D408" t="s">
        <v>17</v>
      </c>
      <c r="E408" t="s">
        <v>17</v>
      </c>
      <c r="F408" t="s">
        <v>17</v>
      </c>
      <c r="G408" t="s">
        <v>17</v>
      </c>
      <c r="H408" t="s">
        <v>17</v>
      </c>
      <c r="I408" t="s">
        <v>17</v>
      </c>
    </row>
    <row r="409" spans="1:9" x14ac:dyDescent="0.25">
      <c r="A409" s="6" t="s">
        <v>23</v>
      </c>
      <c r="B409" s="6"/>
      <c r="C409" s="6" t="s">
        <v>126</v>
      </c>
      <c r="D409" s="6"/>
      <c r="E409" s="6" t="s">
        <v>17</v>
      </c>
      <c r="F409" s="7">
        <v>0</v>
      </c>
      <c r="G409" s="7">
        <v>0</v>
      </c>
      <c r="H409" s="7">
        <v>0</v>
      </c>
      <c r="I409" s="7">
        <v>0</v>
      </c>
    </row>
    <row r="410" spans="1:9" x14ac:dyDescent="0.25">
      <c r="A410" t="s">
        <v>17</v>
      </c>
      <c r="B410" t="s">
        <v>17</v>
      </c>
      <c r="C410" t="s">
        <v>17</v>
      </c>
      <c r="D410" t="s">
        <v>17</v>
      </c>
      <c r="E410" t="s">
        <v>17</v>
      </c>
      <c r="F410" t="s">
        <v>17</v>
      </c>
      <c r="G410" t="s">
        <v>17</v>
      </c>
      <c r="H410" t="s">
        <v>17</v>
      </c>
      <c r="I410" t="s">
        <v>17</v>
      </c>
    </row>
    <row r="411" spans="1:9" x14ac:dyDescent="0.25">
      <c r="A411" s="6" t="s">
        <v>23</v>
      </c>
      <c r="B411" s="6"/>
      <c r="C411" s="6" t="s">
        <v>234</v>
      </c>
      <c r="D411" s="6"/>
      <c r="E411" s="6" t="s">
        <v>17</v>
      </c>
      <c r="F411" s="7">
        <v>0</v>
      </c>
      <c r="G411" s="7">
        <v>0</v>
      </c>
      <c r="H411" s="7">
        <v>0</v>
      </c>
      <c r="I411" s="7">
        <v>0</v>
      </c>
    </row>
    <row r="412" spans="1:9" x14ac:dyDescent="0.25">
      <c r="A412" t="s">
        <v>17</v>
      </c>
      <c r="B412" t="s">
        <v>17</v>
      </c>
      <c r="C412" t="s">
        <v>17</v>
      </c>
      <c r="D412" t="s">
        <v>17</v>
      </c>
      <c r="E412" t="s">
        <v>17</v>
      </c>
      <c r="F412" t="s">
        <v>17</v>
      </c>
      <c r="G412" t="s">
        <v>17</v>
      </c>
      <c r="H412" t="s">
        <v>17</v>
      </c>
      <c r="I412" t="s">
        <v>17</v>
      </c>
    </row>
    <row r="413" spans="1:9" x14ac:dyDescent="0.25">
      <c r="A413" s="6" t="s">
        <v>23</v>
      </c>
      <c r="B413" s="6"/>
      <c r="C413" s="6" t="s">
        <v>235</v>
      </c>
      <c r="D413" s="6"/>
      <c r="E413" s="6" t="s">
        <v>17</v>
      </c>
      <c r="F413" s="7">
        <v>0</v>
      </c>
      <c r="G413" s="7">
        <v>0</v>
      </c>
      <c r="H413" s="7">
        <v>0</v>
      </c>
      <c r="I413" s="7">
        <v>0</v>
      </c>
    </row>
    <row r="414" spans="1:9" x14ac:dyDescent="0.25">
      <c r="A414" t="s">
        <v>17</v>
      </c>
      <c r="B414" t="s">
        <v>17</v>
      </c>
      <c r="C414" t="s">
        <v>17</v>
      </c>
      <c r="D414" t="s">
        <v>17</v>
      </c>
      <c r="E414" t="s">
        <v>17</v>
      </c>
      <c r="F414" t="s">
        <v>17</v>
      </c>
      <c r="G414" t="s">
        <v>17</v>
      </c>
      <c r="H414" t="s">
        <v>17</v>
      </c>
      <c r="I414" t="s">
        <v>17</v>
      </c>
    </row>
    <row r="415" spans="1:9" x14ac:dyDescent="0.25">
      <c r="A415" s="6" t="s">
        <v>23</v>
      </c>
      <c r="B415" s="6"/>
      <c r="C415" s="6" t="s">
        <v>236</v>
      </c>
      <c r="D415" s="6"/>
      <c r="E415" s="6" t="s">
        <v>17</v>
      </c>
      <c r="F415" s="7">
        <v>0</v>
      </c>
      <c r="G415" s="7">
        <v>0</v>
      </c>
      <c r="H415" s="7">
        <v>0</v>
      </c>
      <c r="I415" s="7">
        <v>0</v>
      </c>
    </row>
    <row r="416" spans="1:9" x14ac:dyDescent="0.25">
      <c r="A416" t="s">
        <v>17</v>
      </c>
      <c r="B416" t="s">
        <v>17</v>
      </c>
      <c r="C416" t="s">
        <v>17</v>
      </c>
      <c r="D416" t="s">
        <v>17</v>
      </c>
      <c r="E416" t="s">
        <v>17</v>
      </c>
      <c r="F416" t="s">
        <v>17</v>
      </c>
      <c r="G416" t="s">
        <v>17</v>
      </c>
      <c r="H416" t="s">
        <v>17</v>
      </c>
      <c r="I416" t="s">
        <v>17</v>
      </c>
    </row>
    <row r="417" spans="1:9" x14ac:dyDescent="0.25">
      <c r="A417" s="6" t="s">
        <v>23</v>
      </c>
      <c r="B417" s="6"/>
      <c r="C417" s="6" t="s">
        <v>237</v>
      </c>
      <c r="D417" s="6"/>
      <c r="E417" s="6" t="s">
        <v>17</v>
      </c>
      <c r="F417" s="7">
        <v>0</v>
      </c>
      <c r="G417" s="7">
        <v>0</v>
      </c>
      <c r="H417" s="7">
        <v>0</v>
      </c>
      <c r="I417" s="7">
        <v>0</v>
      </c>
    </row>
    <row r="418" spans="1:9" x14ac:dyDescent="0.25">
      <c r="A418" t="s">
        <v>17</v>
      </c>
      <c r="B418" t="s">
        <v>17</v>
      </c>
      <c r="C418" t="s">
        <v>17</v>
      </c>
      <c r="D418" t="s">
        <v>17</v>
      </c>
      <c r="E418" t="s">
        <v>17</v>
      </c>
      <c r="F418" t="s">
        <v>17</v>
      </c>
      <c r="G418" t="s">
        <v>17</v>
      </c>
      <c r="H418" t="s">
        <v>17</v>
      </c>
      <c r="I418" t="s">
        <v>17</v>
      </c>
    </row>
    <row r="419" spans="1:9" x14ac:dyDescent="0.25">
      <c r="A419" s="6" t="s">
        <v>23</v>
      </c>
      <c r="B419" s="6"/>
      <c r="C419" s="6" t="s">
        <v>238</v>
      </c>
      <c r="D419" s="6"/>
      <c r="E419" s="6" t="s">
        <v>17</v>
      </c>
      <c r="F419" s="7">
        <v>0</v>
      </c>
      <c r="G419" s="7">
        <v>0</v>
      </c>
      <c r="H419" s="7">
        <v>0</v>
      </c>
      <c r="I419" s="7">
        <v>0</v>
      </c>
    </row>
    <row r="420" spans="1:9" x14ac:dyDescent="0.25">
      <c r="A420" t="s">
        <v>17</v>
      </c>
      <c r="B420" t="s">
        <v>17</v>
      </c>
      <c r="C420" t="s">
        <v>17</v>
      </c>
      <c r="D420" t="s">
        <v>17</v>
      </c>
      <c r="E420" t="s">
        <v>17</v>
      </c>
      <c r="F420" t="s">
        <v>17</v>
      </c>
      <c r="G420" t="s">
        <v>17</v>
      </c>
      <c r="H420" t="s">
        <v>17</v>
      </c>
      <c r="I420" t="s">
        <v>17</v>
      </c>
    </row>
    <row r="421" spans="1:9" x14ac:dyDescent="0.25">
      <c r="A421" s="6" t="s">
        <v>23</v>
      </c>
      <c r="B421" s="6"/>
      <c r="C421" s="6" t="s">
        <v>239</v>
      </c>
      <c r="D421" s="6"/>
      <c r="E421" s="6" t="s">
        <v>17</v>
      </c>
      <c r="F421" s="7">
        <v>0</v>
      </c>
      <c r="G421" s="7">
        <v>0</v>
      </c>
      <c r="H421" s="7">
        <v>0</v>
      </c>
      <c r="I421" s="7">
        <v>0</v>
      </c>
    </row>
    <row r="422" spans="1:9" x14ac:dyDescent="0.25">
      <c r="A422" t="s">
        <v>17</v>
      </c>
      <c r="B422" t="s">
        <v>17</v>
      </c>
      <c r="C422" t="s">
        <v>17</v>
      </c>
      <c r="D422" t="s">
        <v>17</v>
      </c>
      <c r="E422" t="s">
        <v>17</v>
      </c>
      <c r="F422" t="s">
        <v>17</v>
      </c>
      <c r="G422" t="s">
        <v>17</v>
      </c>
      <c r="H422" t="s">
        <v>17</v>
      </c>
      <c r="I422" t="s">
        <v>17</v>
      </c>
    </row>
    <row r="423" spans="1:9" x14ac:dyDescent="0.25">
      <c r="A423" s="6" t="s">
        <v>23</v>
      </c>
      <c r="B423" s="6"/>
      <c r="C423" s="6" t="s">
        <v>240</v>
      </c>
      <c r="D423" s="6"/>
      <c r="E423" s="6" t="s">
        <v>17</v>
      </c>
      <c r="F423" s="7">
        <v>0</v>
      </c>
      <c r="G423" s="7">
        <v>0</v>
      </c>
      <c r="H423" s="7">
        <v>0</v>
      </c>
      <c r="I423" s="7">
        <v>0</v>
      </c>
    </row>
    <row r="424" spans="1:9" x14ac:dyDescent="0.25">
      <c r="A424" t="s">
        <v>17</v>
      </c>
      <c r="B424" t="s">
        <v>17</v>
      </c>
      <c r="C424" t="s">
        <v>17</v>
      </c>
      <c r="D424" t="s">
        <v>17</v>
      </c>
      <c r="E424" t="s">
        <v>17</v>
      </c>
      <c r="F424" t="s">
        <v>17</v>
      </c>
      <c r="G424" t="s">
        <v>17</v>
      </c>
      <c r="H424" t="s">
        <v>17</v>
      </c>
      <c r="I424" t="s">
        <v>17</v>
      </c>
    </row>
    <row r="425" spans="1:9" x14ac:dyDescent="0.25">
      <c r="A425" s="6" t="s">
        <v>23</v>
      </c>
      <c r="B425" s="6"/>
      <c r="C425" s="6" t="s">
        <v>241</v>
      </c>
      <c r="D425" s="6"/>
      <c r="E425" s="6" t="s">
        <v>17</v>
      </c>
      <c r="F425" s="7">
        <v>0</v>
      </c>
      <c r="G425" s="7">
        <v>0</v>
      </c>
      <c r="H425" s="7">
        <v>0</v>
      </c>
      <c r="I425" s="7">
        <v>0</v>
      </c>
    </row>
    <row r="426" spans="1:9" x14ac:dyDescent="0.25">
      <c r="A426" t="s">
        <v>17</v>
      </c>
      <c r="B426" t="s">
        <v>17</v>
      </c>
      <c r="C426" t="s">
        <v>17</v>
      </c>
      <c r="D426" t="s">
        <v>17</v>
      </c>
      <c r="E426" t="s">
        <v>17</v>
      </c>
      <c r="F426" t="s">
        <v>17</v>
      </c>
      <c r="G426" t="s">
        <v>17</v>
      </c>
      <c r="H426" t="s">
        <v>17</v>
      </c>
      <c r="I426" t="s">
        <v>17</v>
      </c>
    </row>
    <row r="427" spans="1:9" x14ac:dyDescent="0.25">
      <c r="A427" s="4" t="s">
        <v>18</v>
      </c>
      <c r="B427" s="4"/>
      <c r="C427" s="4" t="s">
        <v>242</v>
      </c>
      <c r="D427" s="4"/>
      <c r="E427" s="4" t="s">
        <v>17</v>
      </c>
      <c r="F427" s="5">
        <v>0</v>
      </c>
      <c r="G427" s="5">
        <v>0</v>
      </c>
      <c r="H427" s="5">
        <v>0</v>
      </c>
      <c r="I427" s="5">
        <v>0</v>
      </c>
    </row>
    <row r="428" spans="1:9" x14ac:dyDescent="0.25">
      <c r="A428" t="s">
        <v>17</v>
      </c>
      <c r="B428" t="s">
        <v>17</v>
      </c>
      <c r="C428" t="s">
        <v>17</v>
      </c>
      <c r="D428" t="s">
        <v>17</v>
      </c>
      <c r="E428" t="s">
        <v>17</v>
      </c>
      <c r="F428" t="s">
        <v>17</v>
      </c>
      <c r="G428" t="s">
        <v>17</v>
      </c>
      <c r="H428" t="s">
        <v>17</v>
      </c>
      <c r="I428" t="s">
        <v>17</v>
      </c>
    </row>
    <row r="429" spans="1:9" x14ac:dyDescent="0.25">
      <c r="A429" s="6" t="s">
        <v>20</v>
      </c>
      <c r="B429" s="6"/>
      <c r="C429" s="6" t="s">
        <v>243</v>
      </c>
      <c r="D429" s="6"/>
      <c r="E429" s="6" t="s">
        <v>17</v>
      </c>
      <c r="F429" s="7">
        <v>0</v>
      </c>
      <c r="G429" s="7">
        <v>0</v>
      </c>
      <c r="H429" s="7">
        <v>0</v>
      </c>
      <c r="I429" s="7">
        <v>0</v>
      </c>
    </row>
    <row r="430" spans="1:9" x14ac:dyDescent="0.25">
      <c r="A430" t="s">
        <v>17</v>
      </c>
      <c r="B430" t="s">
        <v>17</v>
      </c>
      <c r="C430" t="s">
        <v>17</v>
      </c>
      <c r="D430" t="s">
        <v>17</v>
      </c>
      <c r="E430" t="s">
        <v>17</v>
      </c>
      <c r="F430" t="s">
        <v>17</v>
      </c>
      <c r="G430" t="s">
        <v>17</v>
      </c>
      <c r="H430" t="s">
        <v>17</v>
      </c>
      <c r="I430" t="s">
        <v>17</v>
      </c>
    </row>
    <row r="431" spans="1:9" x14ac:dyDescent="0.25">
      <c r="A431" s="6" t="s">
        <v>23</v>
      </c>
      <c r="B431" s="6"/>
      <c r="C431" s="6" t="s">
        <v>244</v>
      </c>
      <c r="D431" s="6"/>
      <c r="E431" s="6" t="s">
        <v>17</v>
      </c>
      <c r="F431" s="7">
        <v>0</v>
      </c>
      <c r="G431" s="7">
        <v>0</v>
      </c>
      <c r="H431" s="7">
        <v>0</v>
      </c>
      <c r="I431" s="7">
        <v>0</v>
      </c>
    </row>
    <row r="432" spans="1:9" x14ac:dyDescent="0.25">
      <c r="A432" t="s">
        <v>17</v>
      </c>
      <c r="B432" t="s">
        <v>17</v>
      </c>
      <c r="C432" t="s">
        <v>17</v>
      </c>
      <c r="D432" t="s">
        <v>17</v>
      </c>
      <c r="E432" t="s">
        <v>17</v>
      </c>
      <c r="F432" t="s">
        <v>17</v>
      </c>
      <c r="G432" t="s">
        <v>17</v>
      </c>
      <c r="H432" t="s">
        <v>17</v>
      </c>
      <c r="I432" t="s">
        <v>17</v>
      </c>
    </row>
    <row r="433" spans="1:9" x14ac:dyDescent="0.25">
      <c r="A433" s="6" t="s">
        <v>23</v>
      </c>
      <c r="B433" s="6"/>
      <c r="C433" s="6" t="s">
        <v>245</v>
      </c>
      <c r="D433" s="6"/>
      <c r="E433" s="6" t="s">
        <v>17</v>
      </c>
      <c r="F433" s="7">
        <v>0</v>
      </c>
      <c r="G433" s="7">
        <v>0</v>
      </c>
      <c r="H433" s="7">
        <v>0</v>
      </c>
      <c r="I433" s="7">
        <v>0</v>
      </c>
    </row>
    <row r="434" spans="1:9" x14ac:dyDescent="0.25">
      <c r="A434" t="s">
        <v>17</v>
      </c>
      <c r="B434" t="s">
        <v>17</v>
      </c>
      <c r="C434" t="s">
        <v>17</v>
      </c>
      <c r="D434" t="s">
        <v>17</v>
      </c>
      <c r="E434" t="s">
        <v>17</v>
      </c>
      <c r="F434" t="s">
        <v>17</v>
      </c>
      <c r="G434" t="s">
        <v>17</v>
      </c>
      <c r="H434" t="s">
        <v>17</v>
      </c>
      <c r="I434" t="s">
        <v>17</v>
      </c>
    </row>
    <row r="435" spans="1:9" x14ac:dyDescent="0.25">
      <c r="A435" s="6" t="s">
        <v>23</v>
      </c>
      <c r="B435" s="6"/>
      <c r="C435" s="6" t="s">
        <v>246</v>
      </c>
      <c r="D435" s="6"/>
      <c r="E435" s="6" t="s">
        <v>17</v>
      </c>
      <c r="F435" s="7">
        <v>0</v>
      </c>
      <c r="G435" s="7">
        <v>0</v>
      </c>
      <c r="H435" s="7">
        <v>0</v>
      </c>
      <c r="I435" s="7">
        <v>0</v>
      </c>
    </row>
    <row r="436" spans="1:9" x14ac:dyDescent="0.25">
      <c r="A436" t="s">
        <v>17</v>
      </c>
      <c r="B436" t="s">
        <v>17</v>
      </c>
      <c r="C436" t="s">
        <v>17</v>
      </c>
      <c r="D436" t="s">
        <v>17</v>
      </c>
      <c r="E436" t="s">
        <v>17</v>
      </c>
      <c r="F436" t="s">
        <v>17</v>
      </c>
      <c r="G436" t="s">
        <v>17</v>
      </c>
      <c r="H436" t="s">
        <v>17</v>
      </c>
      <c r="I436" t="s">
        <v>17</v>
      </c>
    </row>
    <row r="437" spans="1:9" x14ac:dyDescent="0.25">
      <c r="A437" s="6" t="s">
        <v>20</v>
      </c>
      <c r="B437" s="6"/>
      <c r="C437" s="6" t="s">
        <v>247</v>
      </c>
      <c r="D437" s="6"/>
      <c r="E437" s="6" t="s">
        <v>17</v>
      </c>
      <c r="F437" s="7">
        <v>0</v>
      </c>
      <c r="G437" s="7">
        <v>0</v>
      </c>
      <c r="H437" s="7">
        <v>0</v>
      </c>
      <c r="I437" s="7">
        <v>0</v>
      </c>
    </row>
    <row r="438" spans="1:9" x14ac:dyDescent="0.25">
      <c r="A438" t="s">
        <v>17</v>
      </c>
      <c r="B438" t="s">
        <v>17</v>
      </c>
      <c r="C438" t="s">
        <v>17</v>
      </c>
      <c r="D438" t="s">
        <v>17</v>
      </c>
      <c r="E438" t="s">
        <v>17</v>
      </c>
      <c r="F438" t="s">
        <v>17</v>
      </c>
      <c r="G438" t="s">
        <v>17</v>
      </c>
      <c r="H438" t="s">
        <v>17</v>
      </c>
      <c r="I438" t="s">
        <v>17</v>
      </c>
    </row>
    <row r="439" spans="1:9" x14ac:dyDescent="0.25">
      <c r="A439" s="6" t="s">
        <v>23</v>
      </c>
      <c r="B439" s="6"/>
      <c r="C439" s="6" t="s">
        <v>248</v>
      </c>
      <c r="D439" s="6"/>
      <c r="E439" s="6" t="s">
        <v>17</v>
      </c>
      <c r="F439" s="7">
        <v>0</v>
      </c>
      <c r="G439" s="7">
        <v>0</v>
      </c>
      <c r="H439" s="7">
        <v>0</v>
      </c>
      <c r="I439" s="7">
        <v>0</v>
      </c>
    </row>
    <row r="440" spans="1:9" x14ac:dyDescent="0.25">
      <c r="A440" t="s">
        <v>17</v>
      </c>
      <c r="B440" t="s">
        <v>17</v>
      </c>
      <c r="C440" t="s">
        <v>17</v>
      </c>
      <c r="D440" t="s">
        <v>17</v>
      </c>
      <c r="E440" t="s">
        <v>17</v>
      </c>
      <c r="F440" t="s">
        <v>17</v>
      </c>
      <c r="G440" t="s">
        <v>17</v>
      </c>
      <c r="H440" t="s">
        <v>17</v>
      </c>
      <c r="I440" t="s">
        <v>17</v>
      </c>
    </row>
    <row r="441" spans="1:9" x14ac:dyDescent="0.25">
      <c r="A441" s="6" t="s">
        <v>23</v>
      </c>
      <c r="B441" s="6"/>
      <c r="C441" s="6" t="s">
        <v>249</v>
      </c>
      <c r="D441" s="6"/>
      <c r="E441" s="6" t="s">
        <v>17</v>
      </c>
      <c r="F441" s="7">
        <v>0</v>
      </c>
      <c r="G441" s="7">
        <v>0</v>
      </c>
      <c r="H441" s="7">
        <v>0</v>
      </c>
      <c r="I441" s="7">
        <v>0</v>
      </c>
    </row>
    <row r="442" spans="1:9" x14ac:dyDescent="0.25">
      <c r="A442" t="s">
        <v>17</v>
      </c>
      <c r="B442" t="s">
        <v>17</v>
      </c>
      <c r="C442" t="s">
        <v>17</v>
      </c>
      <c r="D442" t="s">
        <v>17</v>
      </c>
      <c r="E442" t="s">
        <v>17</v>
      </c>
      <c r="F442" t="s">
        <v>17</v>
      </c>
      <c r="G442" t="s">
        <v>17</v>
      </c>
      <c r="H442" t="s">
        <v>17</v>
      </c>
      <c r="I442" t="s">
        <v>17</v>
      </c>
    </row>
    <row r="443" spans="1:9" x14ac:dyDescent="0.25">
      <c r="A443" s="6" t="s">
        <v>20</v>
      </c>
      <c r="B443" s="6"/>
      <c r="C443" s="6" t="s">
        <v>250</v>
      </c>
      <c r="D443" s="6"/>
      <c r="E443" s="6" t="s">
        <v>17</v>
      </c>
      <c r="F443" s="7">
        <v>0</v>
      </c>
      <c r="G443" s="7">
        <v>0</v>
      </c>
      <c r="H443" s="7">
        <v>0</v>
      </c>
      <c r="I443" s="7">
        <v>0</v>
      </c>
    </row>
    <row r="444" spans="1:9" x14ac:dyDescent="0.25">
      <c r="A444" t="s">
        <v>17</v>
      </c>
      <c r="B444" t="s">
        <v>17</v>
      </c>
      <c r="C444" t="s">
        <v>17</v>
      </c>
      <c r="D444" t="s">
        <v>17</v>
      </c>
      <c r="E444" t="s">
        <v>17</v>
      </c>
      <c r="F444" t="s">
        <v>17</v>
      </c>
      <c r="G444" t="s">
        <v>17</v>
      </c>
      <c r="H444" t="s">
        <v>17</v>
      </c>
      <c r="I444" t="s">
        <v>17</v>
      </c>
    </row>
    <row r="445" spans="1:9" x14ac:dyDescent="0.25">
      <c r="A445" s="6" t="s">
        <v>23</v>
      </c>
      <c r="B445" s="6"/>
      <c r="C445" s="6" t="s">
        <v>251</v>
      </c>
      <c r="D445" s="6"/>
      <c r="E445" s="6" t="s">
        <v>17</v>
      </c>
      <c r="F445" s="7">
        <v>0</v>
      </c>
      <c r="G445" s="7">
        <v>0</v>
      </c>
      <c r="H445" s="7">
        <v>0</v>
      </c>
      <c r="I445" s="7">
        <v>0</v>
      </c>
    </row>
    <row r="446" spans="1:9" x14ac:dyDescent="0.25">
      <c r="A446" t="s">
        <v>17</v>
      </c>
      <c r="B446" t="s">
        <v>17</v>
      </c>
      <c r="C446" t="s">
        <v>17</v>
      </c>
      <c r="D446" t="s">
        <v>17</v>
      </c>
      <c r="E446" t="s">
        <v>17</v>
      </c>
      <c r="F446" t="s">
        <v>17</v>
      </c>
      <c r="G446" t="s">
        <v>17</v>
      </c>
      <c r="H446" t="s">
        <v>17</v>
      </c>
      <c r="I446" t="s">
        <v>17</v>
      </c>
    </row>
    <row r="447" spans="1:9" x14ac:dyDescent="0.25">
      <c r="A447" s="6" t="s">
        <v>23</v>
      </c>
      <c r="B447" s="6"/>
      <c r="C447" s="6" t="s">
        <v>252</v>
      </c>
      <c r="D447" s="6"/>
      <c r="E447" s="6" t="s">
        <v>17</v>
      </c>
      <c r="F447" s="7">
        <v>0</v>
      </c>
      <c r="G447" s="7">
        <v>0</v>
      </c>
      <c r="H447" s="7">
        <v>0</v>
      </c>
      <c r="I447" s="7">
        <v>0</v>
      </c>
    </row>
    <row r="448" spans="1:9" x14ac:dyDescent="0.25">
      <c r="A448" t="s">
        <v>17</v>
      </c>
      <c r="B448" t="s">
        <v>17</v>
      </c>
      <c r="C448" t="s">
        <v>17</v>
      </c>
      <c r="D448" t="s">
        <v>17</v>
      </c>
      <c r="E448" t="s">
        <v>17</v>
      </c>
      <c r="F448" t="s">
        <v>17</v>
      </c>
      <c r="G448" t="s">
        <v>17</v>
      </c>
      <c r="H448" t="s">
        <v>17</v>
      </c>
      <c r="I448" t="s">
        <v>17</v>
      </c>
    </row>
    <row r="449" spans="1:9" x14ac:dyDescent="0.25">
      <c r="A449" s="6" t="s">
        <v>23</v>
      </c>
      <c r="B449" s="6"/>
      <c r="C449" s="6" t="s">
        <v>253</v>
      </c>
      <c r="D449" s="6"/>
      <c r="E449" s="6" t="s">
        <v>17</v>
      </c>
      <c r="F449" s="7">
        <v>0</v>
      </c>
      <c r="G449" s="7">
        <v>0</v>
      </c>
      <c r="H449" s="7">
        <v>0</v>
      </c>
      <c r="I449" s="7">
        <v>0</v>
      </c>
    </row>
    <row r="450" spans="1:9" x14ac:dyDescent="0.25">
      <c r="A450" t="s">
        <v>17</v>
      </c>
      <c r="B450" t="s">
        <v>17</v>
      </c>
      <c r="C450" t="s">
        <v>17</v>
      </c>
      <c r="D450" t="s">
        <v>17</v>
      </c>
      <c r="E450" t="s">
        <v>17</v>
      </c>
      <c r="F450" t="s">
        <v>17</v>
      </c>
      <c r="G450" t="s">
        <v>17</v>
      </c>
      <c r="H450" t="s">
        <v>17</v>
      </c>
      <c r="I450" t="s">
        <v>17</v>
      </c>
    </row>
    <row r="451" spans="1:9" x14ac:dyDescent="0.25">
      <c r="A451" s="6" t="s">
        <v>23</v>
      </c>
      <c r="B451" s="6"/>
      <c r="C451" s="6" t="s">
        <v>254</v>
      </c>
      <c r="D451" s="6"/>
      <c r="E451" s="6" t="s">
        <v>17</v>
      </c>
      <c r="F451" s="7">
        <v>0</v>
      </c>
      <c r="G451" s="7">
        <v>0</v>
      </c>
      <c r="H451" s="7">
        <v>0</v>
      </c>
      <c r="I451" s="7">
        <v>0</v>
      </c>
    </row>
    <row r="452" spans="1:9" x14ac:dyDescent="0.25">
      <c r="A452" t="s">
        <v>17</v>
      </c>
      <c r="B452" t="s">
        <v>17</v>
      </c>
      <c r="C452" t="s">
        <v>17</v>
      </c>
      <c r="D452" t="s">
        <v>17</v>
      </c>
      <c r="E452" t="s">
        <v>17</v>
      </c>
      <c r="F452" t="s">
        <v>17</v>
      </c>
      <c r="G452" t="s">
        <v>17</v>
      </c>
      <c r="H452" t="s">
        <v>17</v>
      </c>
      <c r="I452" t="s">
        <v>17</v>
      </c>
    </row>
    <row r="453" spans="1:9" x14ac:dyDescent="0.25">
      <c r="A453" s="6" t="s">
        <v>23</v>
      </c>
      <c r="B453" s="6"/>
      <c r="C453" s="6" t="s">
        <v>255</v>
      </c>
      <c r="D453" s="6"/>
      <c r="E453" s="6" t="s">
        <v>17</v>
      </c>
      <c r="F453" s="7">
        <v>0</v>
      </c>
      <c r="G453" s="7">
        <v>0</v>
      </c>
      <c r="H453" s="7">
        <v>0</v>
      </c>
      <c r="I453" s="7">
        <v>0</v>
      </c>
    </row>
    <row r="454" spans="1:9" x14ac:dyDescent="0.25">
      <c r="A454" t="s">
        <v>17</v>
      </c>
      <c r="B454" t="s">
        <v>17</v>
      </c>
      <c r="C454" t="s">
        <v>17</v>
      </c>
      <c r="D454" t="s">
        <v>17</v>
      </c>
      <c r="E454" t="s">
        <v>17</v>
      </c>
      <c r="F454" t="s">
        <v>17</v>
      </c>
      <c r="G454" t="s">
        <v>17</v>
      </c>
      <c r="H454" t="s">
        <v>17</v>
      </c>
      <c r="I454" t="s">
        <v>17</v>
      </c>
    </row>
    <row r="455" spans="1:9" x14ac:dyDescent="0.25">
      <c r="A455" s="6" t="s">
        <v>23</v>
      </c>
      <c r="B455" s="6"/>
      <c r="C455" s="6" t="s">
        <v>256</v>
      </c>
      <c r="D455" s="6"/>
      <c r="E455" s="6" t="s">
        <v>17</v>
      </c>
      <c r="F455" s="7">
        <v>0</v>
      </c>
      <c r="G455" s="7">
        <v>0</v>
      </c>
      <c r="H455" s="7">
        <v>0</v>
      </c>
      <c r="I455" s="7">
        <v>0</v>
      </c>
    </row>
    <row r="456" spans="1:9" x14ac:dyDescent="0.25">
      <c r="A456" t="s">
        <v>17</v>
      </c>
      <c r="B456" t="s">
        <v>17</v>
      </c>
      <c r="C456" t="s">
        <v>17</v>
      </c>
      <c r="D456" t="s">
        <v>17</v>
      </c>
      <c r="E456" t="s">
        <v>17</v>
      </c>
      <c r="F456" t="s">
        <v>17</v>
      </c>
      <c r="G456" t="s">
        <v>17</v>
      </c>
      <c r="H456" t="s">
        <v>17</v>
      </c>
      <c r="I456" t="s">
        <v>17</v>
      </c>
    </row>
    <row r="457" spans="1:9" x14ac:dyDescent="0.25">
      <c r="A457" s="6" t="s">
        <v>23</v>
      </c>
      <c r="B457" s="6"/>
      <c r="C457" s="6" t="s">
        <v>257</v>
      </c>
      <c r="D457" s="6"/>
      <c r="E457" s="6" t="s">
        <v>17</v>
      </c>
      <c r="F457" s="7">
        <v>0</v>
      </c>
      <c r="G457" s="7">
        <v>0</v>
      </c>
      <c r="H457" s="7">
        <v>0</v>
      </c>
      <c r="I457" s="7">
        <v>0</v>
      </c>
    </row>
    <row r="458" spans="1:9" x14ac:dyDescent="0.25">
      <c r="A458" t="s">
        <v>17</v>
      </c>
      <c r="B458" t="s">
        <v>17</v>
      </c>
      <c r="C458" t="s">
        <v>17</v>
      </c>
      <c r="D458" t="s">
        <v>17</v>
      </c>
      <c r="E458" t="s">
        <v>17</v>
      </c>
      <c r="F458" t="s">
        <v>17</v>
      </c>
      <c r="G458" t="s">
        <v>17</v>
      </c>
      <c r="H458" t="s">
        <v>17</v>
      </c>
      <c r="I458" t="s">
        <v>17</v>
      </c>
    </row>
    <row r="459" spans="1:9" x14ac:dyDescent="0.25">
      <c r="A459" s="6" t="s">
        <v>23</v>
      </c>
      <c r="B459" s="6"/>
      <c r="C459" s="6" t="s">
        <v>258</v>
      </c>
      <c r="D459" s="6"/>
      <c r="E459" s="6" t="s">
        <v>17</v>
      </c>
      <c r="F459" s="7">
        <v>0</v>
      </c>
      <c r="G459" s="7">
        <v>0</v>
      </c>
      <c r="H459" s="7">
        <v>0</v>
      </c>
      <c r="I459" s="7">
        <v>0</v>
      </c>
    </row>
    <row r="460" spans="1:9" x14ac:dyDescent="0.25">
      <c r="A460" t="s">
        <v>17</v>
      </c>
      <c r="B460" t="s">
        <v>17</v>
      </c>
      <c r="C460" t="s">
        <v>17</v>
      </c>
      <c r="D460" t="s">
        <v>17</v>
      </c>
      <c r="E460" t="s">
        <v>17</v>
      </c>
      <c r="F460" t="s">
        <v>17</v>
      </c>
      <c r="G460" t="s">
        <v>17</v>
      </c>
      <c r="H460" t="s">
        <v>17</v>
      </c>
      <c r="I460" t="s">
        <v>17</v>
      </c>
    </row>
    <row r="461" spans="1:9" x14ac:dyDescent="0.25">
      <c r="A461" s="6" t="s">
        <v>23</v>
      </c>
      <c r="B461" s="6"/>
      <c r="C461" s="6" t="s">
        <v>259</v>
      </c>
      <c r="D461" s="6"/>
      <c r="E461" s="6" t="s">
        <v>17</v>
      </c>
      <c r="F461" s="7">
        <v>0</v>
      </c>
      <c r="G461" s="7">
        <v>0</v>
      </c>
      <c r="H461" s="7">
        <v>0</v>
      </c>
      <c r="I461" s="7">
        <v>0</v>
      </c>
    </row>
    <row r="462" spans="1:9" x14ac:dyDescent="0.25">
      <c r="A462" t="s">
        <v>17</v>
      </c>
      <c r="B462" t="s">
        <v>17</v>
      </c>
      <c r="C462" t="s">
        <v>17</v>
      </c>
      <c r="D462" t="s">
        <v>17</v>
      </c>
      <c r="E462" t="s">
        <v>17</v>
      </c>
      <c r="F462" t="s">
        <v>17</v>
      </c>
      <c r="G462" t="s">
        <v>17</v>
      </c>
      <c r="H462" t="s">
        <v>17</v>
      </c>
      <c r="I462" t="s">
        <v>17</v>
      </c>
    </row>
    <row r="463" spans="1:9" x14ac:dyDescent="0.25">
      <c r="A463" s="6" t="s">
        <v>20</v>
      </c>
      <c r="B463" s="6"/>
      <c r="C463" s="6" t="s">
        <v>260</v>
      </c>
      <c r="D463" s="6"/>
      <c r="E463" s="6" t="s">
        <v>17</v>
      </c>
      <c r="F463" s="7">
        <v>0</v>
      </c>
      <c r="G463" s="7">
        <v>0</v>
      </c>
      <c r="H463" s="7">
        <v>0</v>
      </c>
      <c r="I463" s="7">
        <v>0</v>
      </c>
    </row>
    <row r="464" spans="1:9" x14ac:dyDescent="0.25">
      <c r="A464" t="s">
        <v>17</v>
      </c>
      <c r="B464" t="s">
        <v>17</v>
      </c>
      <c r="C464" t="s">
        <v>17</v>
      </c>
      <c r="D464" t="s">
        <v>17</v>
      </c>
      <c r="E464" t="s">
        <v>17</v>
      </c>
      <c r="F464" t="s">
        <v>17</v>
      </c>
      <c r="G464" t="s">
        <v>17</v>
      </c>
      <c r="H464" t="s">
        <v>17</v>
      </c>
      <c r="I464" t="s">
        <v>17</v>
      </c>
    </row>
    <row r="465" spans="1:9" x14ac:dyDescent="0.25">
      <c r="A465" s="6" t="s">
        <v>23</v>
      </c>
      <c r="B465" s="6"/>
      <c r="C465" s="6" t="s">
        <v>261</v>
      </c>
      <c r="D465" s="6"/>
      <c r="E465" s="6" t="s">
        <v>17</v>
      </c>
      <c r="F465" s="7">
        <v>0</v>
      </c>
      <c r="G465" s="7">
        <v>0</v>
      </c>
      <c r="H465" s="7">
        <v>0</v>
      </c>
      <c r="I465" s="7">
        <v>0</v>
      </c>
    </row>
    <row r="466" spans="1:9" x14ac:dyDescent="0.25">
      <c r="A466" t="s">
        <v>17</v>
      </c>
      <c r="B466" t="s">
        <v>17</v>
      </c>
      <c r="C466" t="s">
        <v>17</v>
      </c>
      <c r="D466" t="s">
        <v>17</v>
      </c>
      <c r="E466" t="s">
        <v>17</v>
      </c>
      <c r="F466" t="s">
        <v>17</v>
      </c>
      <c r="G466" t="s">
        <v>17</v>
      </c>
      <c r="H466" t="s">
        <v>17</v>
      </c>
      <c r="I466" t="s">
        <v>17</v>
      </c>
    </row>
    <row r="467" spans="1:9" x14ac:dyDescent="0.25">
      <c r="A467" s="6" t="s">
        <v>23</v>
      </c>
      <c r="B467" s="6"/>
      <c r="C467" s="6" t="s">
        <v>262</v>
      </c>
      <c r="D467" s="6"/>
      <c r="E467" s="6" t="s">
        <v>17</v>
      </c>
      <c r="F467" s="7">
        <v>0</v>
      </c>
      <c r="G467" s="7">
        <v>0</v>
      </c>
      <c r="H467" s="7">
        <v>0</v>
      </c>
      <c r="I467" s="7">
        <v>0</v>
      </c>
    </row>
    <row r="468" spans="1:9" x14ac:dyDescent="0.25">
      <c r="A468" t="s">
        <v>17</v>
      </c>
      <c r="B468" t="s">
        <v>17</v>
      </c>
      <c r="C468" t="s">
        <v>17</v>
      </c>
      <c r="D468" t="s">
        <v>17</v>
      </c>
      <c r="E468" t="s">
        <v>17</v>
      </c>
      <c r="F468" t="s">
        <v>17</v>
      </c>
      <c r="G468" t="s">
        <v>17</v>
      </c>
      <c r="H468" t="s">
        <v>17</v>
      </c>
      <c r="I468" t="s">
        <v>17</v>
      </c>
    </row>
    <row r="469" spans="1:9" x14ac:dyDescent="0.25">
      <c r="A469" s="6" t="s">
        <v>23</v>
      </c>
      <c r="B469" s="6"/>
      <c r="C469" s="6" t="s">
        <v>263</v>
      </c>
      <c r="D469" s="6"/>
      <c r="E469" s="6" t="s">
        <v>17</v>
      </c>
      <c r="F469" s="7">
        <v>0</v>
      </c>
      <c r="G469" s="7">
        <v>0</v>
      </c>
      <c r="H469" s="7">
        <v>0</v>
      </c>
      <c r="I469" s="7">
        <v>0</v>
      </c>
    </row>
    <row r="470" spans="1:9" x14ac:dyDescent="0.25">
      <c r="A470" t="s">
        <v>17</v>
      </c>
      <c r="B470" t="s">
        <v>17</v>
      </c>
      <c r="C470" t="s">
        <v>17</v>
      </c>
      <c r="D470" t="s">
        <v>17</v>
      </c>
      <c r="E470" t="s">
        <v>17</v>
      </c>
      <c r="F470" t="s">
        <v>17</v>
      </c>
      <c r="G470" t="s">
        <v>17</v>
      </c>
      <c r="H470" t="s">
        <v>17</v>
      </c>
      <c r="I470" t="s">
        <v>17</v>
      </c>
    </row>
    <row r="471" spans="1:9" x14ac:dyDescent="0.25">
      <c r="A471" s="6" t="s">
        <v>23</v>
      </c>
      <c r="B471" s="6"/>
      <c r="C471" s="6" t="s">
        <v>264</v>
      </c>
      <c r="D471" s="6"/>
      <c r="E471" s="6" t="s">
        <v>17</v>
      </c>
      <c r="F471" s="7">
        <v>0</v>
      </c>
      <c r="G471" s="7">
        <v>0</v>
      </c>
      <c r="H471" s="7">
        <v>0</v>
      </c>
      <c r="I471" s="7">
        <v>0</v>
      </c>
    </row>
    <row r="472" spans="1:9" x14ac:dyDescent="0.25">
      <c r="A472" t="s">
        <v>17</v>
      </c>
      <c r="B472" t="s">
        <v>17</v>
      </c>
      <c r="C472" t="s">
        <v>17</v>
      </c>
      <c r="D472" t="s">
        <v>17</v>
      </c>
      <c r="E472" t="s">
        <v>17</v>
      </c>
      <c r="F472" t="s">
        <v>17</v>
      </c>
      <c r="G472" t="s">
        <v>17</v>
      </c>
      <c r="H472" t="s">
        <v>17</v>
      </c>
      <c r="I472" t="s">
        <v>17</v>
      </c>
    </row>
    <row r="473" spans="1:9" x14ac:dyDescent="0.25">
      <c r="A473" s="6" t="s">
        <v>23</v>
      </c>
      <c r="B473" s="6"/>
      <c r="C473" s="6" t="s">
        <v>265</v>
      </c>
      <c r="D473" s="6"/>
      <c r="E473" s="6" t="s">
        <v>17</v>
      </c>
      <c r="F473" s="7">
        <v>0</v>
      </c>
      <c r="G473" s="7">
        <v>0</v>
      </c>
      <c r="H473" s="7">
        <v>0</v>
      </c>
      <c r="I473" s="7">
        <v>0</v>
      </c>
    </row>
    <row r="474" spans="1:9" x14ac:dyDescent="0.25">
      <c r="A474" t="s">
        <v>17</v>
      </c>
      <c r="B474" t="s">
        <v>17</v>
      </c>
      <c r="C474" t="s">
        <v>17</v>
      </c>
      <c r="D474" t="s">
        <v>17</v>
      </c>
      <c r="E474" t="s">
        <v>17</v>
      </c>
      <c r="F474" t="s">
        <v>17</v>
      </c>
      <c r="G474" t="s">
        <v>17</v>
      </c>
      <c r="H474" t="s">
        <v>17</v>
      </c>
      <c r="I474" t="s">
        <v>17</v>
      </c>
    </row>
    <row r="475" spans="1:9" x14ac:dyDescent="0.25">
      <c r="A475" s="6" t="s">
        <v>20</v>
      </c>
      <c r="B475" s="6"/>
      <c r="C475" s="6" t="s">
        <v>266</v>
      </c>
      <c r="D475" s="6"/>
      <c r="E475" s="6" t="s">
        <v>17</v>
      </c>
      <c r="F475" s="7">
        <v>0</v>
      </c>
      <c r="G475" s="7">
        <v>0</v>
      </c>
      <c r="H475" s="7">
        <v>0</v>
      </c>
      <c r="I475" s="7">
        <v>0</v>
      </c>
    </row>
    <row r="476" spans="1:9" x14ac:dyDescent="0.25">
      <c r="A476" t="s">
        <v>17</v>
      </c>
      <c r="B476" t="s">
        <v>17</v>
      </c>
      <c r="C476" t="s">
        <v>17</v>
      </c>
      <c r="D476" t="s">
        <v>17</v>
      </c>
      <c r="E476" t="s">
        <v>17</v>
      </c>
      <c r="F476" t="s">
        <v>17</v>
      </c>
      <c r="G476" t="s">
        <v>17</v>
      </c>
      <c r="H476" t="s">
        <v>17</v>
      </c>
      <c r="I476" t="s">
        <v>17</v>
      </c>
    </row>
    <row r="477" spans="1:9" x14ac:dyDescent="0.25">
      <c r="A477" s="6" t="s">
        <v>20</v>
      </c>
      <c r="B477" s="6"/>
      <c r="C477" s="6" t="s">
        <v>267</v>
      </c>
      <c r="D477" s="6"/>
      <c r="E477" s="6" t="s">
        <v>17</v>
      </c>
      <c r="F477" s="7">
        <v>0</v>
      </c>
      <c r="G477" s="7">
        <v>0</v>
      </c>
      <c r="H477" s="7">
        <v>0</v>
      </c>
      <c r="I477" s="7">
        <v>0</v>
      </c>
    </row>
    <row r="478" spans="1:9" x14ac:dyDescent="0.25">
      <c r="A478" t="s">
        <v>17</v>
      </c>
      <c r="B478" t="s">
        <v>17</v>
      </c>
      <c r="C478" t="s">
        <v>17</v>
      </c>
      <c r="D478" t="s">
        <v>17</v>
      </c>
      <c r="E478" t="s">
        <v>17</v>
      </c>
      <c r="F478" t="s">
        <v>17</v>
      </c>
      <c r="G478" t="s">
        <v>17</v>
      </c>
      <c r="H478" t="s">
        <v>17</v>
      </c>
      <c r="I478" t="s">
        <v>17</v>
      </c>
    </row>
    <row r="479" spans="1:9" x14ac:dyDescent="0.25">
      <c r="A479" s="6" t="s">
        <v>20</v>
      </c>
      <c r="B479" s="6"/>
      <c r="C479" s="6" t="s">
        <v>268</v>
      </c>
      <c r="D479" s="6"/>
      <c r="E479" s="6" t="s">
        <v>17</v>
      </c>
      <c r="F479" s="7">
        <v>0</v>
      </c>
      <c r="G479" s="7">
        <v>0</v>
      </c>
      <c r="H479" s="7">
        <v>0</v>
      </c>
      <c r="I479" s="7">
        <v>0</v>
      </c>
    </row>
    <row r="480" spans="1:9" x14ac:dyDescent="0.25">
      <c r="A480" t="s">
        <v>17</v>
      </c>
      <c r="B480" t="s">
        <v>17</v>
      </c>
      <c r="C480" t="s">
        <v>17</v>
      </c>
      <c r="D480" t="s">
        <v>17</v>
      </c>
      <c r="E480" t="s">
        <v>17</v>
      </c>
      <c r="F480" t="s">
        <v>17</v>
      </c>
      <c r="G480" t="s">
        <v>17</v>
      </c>
      <c r="H480" t="s">
        <v>17</v>
      </c>
      <c r="I480" t="s">
        <v>17</v>
      </c>
    </row>
    <row r="481" spans="1:9" x14ac:dyDescent="0.25">
      <c r="A481" s="6" t="s">
        <v>23</v>
      </c>
      <c r="B481" s="6"/>
      <c r="C481" s="6" t="s">
        <v>269</v>
      </c>
      <c r="D481" s="6"/>
      <c r="E481" s="6" t="s">
        <v>17</v>
      </c>
      <c r="F481" s="7">
        <v>0</v>
      </c>
      <c r="G481" s="7">
        <v>0</v>
      </c>
      <c r="H481" s="7">
        <v>0</v>
      </c>
      <c r="I481" s="7">
        <v>0</v>
      </c>
    </row>
    <row r="482" spans="1:9" x14ac:dyDescent="0.25">
      <c r="A482" t="s">
        <v>17</v>
      </c>
      <c r="B482" t="s">
        <v>17</v>
      </c>
      <c r="C482" t="s">
        <v>17</v>
      </c>
      <c r="D482" t="s">
        <v>17</v>
      </c>
      <c r="E482" t="s">
        <v>17</v>
      </c>
      <c r="F482" t="s">
        <v>17</v>
      </c>
      <c r="G482" t="s">
        <v>17</v>
      </c>
      <c r="H482" t="s">
        <v>17</v>
      </c>
      <c r="I482" t="s">
        <v>17</v>
      </c>
    </row>
    <row r="483" spans="1:9" x14ac:dyDescent="0.25">
      <c r="A483" s="6" t="s">
        <v>23</v>
      </c>
      <c r="B483" s="6"/>
      <c r="C483" s="6" t="s">
        <v>270</v>
      </c>
      <c r="D483" s="6"/>
      <c r="E483" s="6" t="s">
        <v>17</v>
      </c>
      <c r="F483" s="7">
        <v>0</v>
      </c>
      <c r="G483" s="7">
        <v>0</v>
      </c>
      <c r="H483" s="7">
        <v>0</v>
      </c>
      <c r="I483" s="7">
        <v>0</v>
      </c>
    </row>
    <row r="484" spans="1:9" x14ac:dyDescent="0.25">
      <c r="A484" t="s">
        <v>17</v>
      </c>
      <c r="B484" t="s">
        <v>17</v>
      </c>
      <c r="C484" t="s">
        <v>17</v>
      </c>
      <c r="D484" t="s">
        <v>17</v>
      </c>
      <c r="E484" t="s">
        <v>17</v>
      </c>
      <c r="F484" t="s">
        <v>17</v>
      </c>
      <c r="G484" t="s">
        <v>17</v>
      </c>
      <c r="H484" t="s">
        <v>17</v>
      </c>
      <c r="I484" t="s">
        <v>17</v>
      </c>
    </row>
    <row r="485" spans="1:9" x14ac:dyDescent="0.25">
      <c r="A485" s="6" t="s">
        <v>23</v>
      </c>
      <c r="B485" s="6"/>
      <c r="C485" s="6" t="s">
        <v>271</v>
      </c>
      <c r="D485" s="6"/>
      <c r="E485" s="6" t="s">
        <v>17</v>
      </c>
      <c r="F485" s="7">
        <v>0</v>
      </c>
      <c r="G485" s="7">
        <v>0</v>
      </c>
      <c r="H485" s="7">
        <v>0</v>
      </c>
      <c r="I485" s="7">
        <v>0</v>
      </c>
    </row>
    <row r="486" spans="1:9" x14ac:dyDescent="0.25">
      <c r="A486" t="s">
        <v>17</v>
      </c>
      <c r="B486" t="s">
        <v>17</v>
      </c>
      <c r="C486" t="s">
        <v>17</v>
      </c>
      <c r="D486" t="s">
        <v>17</v>
      </c>
      <c r="E486" t="s">
        <v>17</v>
      </c>
      <c r="F486" t="s">
        <v>17</v>
      </c>
      <c r="G486" t="s">
        <v>17</v>
      </c>
      <c r="H486" t="s">
        <v>17</v>
      </c>
      <c r="I486" t="s">
        <v>17</v>
      </c>
    </row>
    <row r="487" spans="1:9" x14ac:dyDescent="0.25">
      <c r="A487" s="6" t="s">
        <v>23</v>
      </c>
      <c r="B487" s="6"/>
      <c r="C487" s="6" t="s">
        <v>272</v>
      </c>
      <c r="D487" s="6"/>
      <c r="E487" s="6" t="s">
        <v>17</v>
      </c>
      <c r="F487" s="7">
        <v>0</v>
      </c>
      <c r="G487" s="7">
        <v>0</v>
      </c>
      <c r="H487" s="7">
        <v>0</v>
      </c>
      <c r="I487" s="7">
        <v>0</v>
      </c>
    </row>
    <row r="488" spans="1:9" x14ac:dyDescent="0.25">
      <c r="A488" t="s">
        <v>17</v>
      </c>
      <c r="B488" t="s">
        <v>17</v>
      </c>
      <c r="C488" t="s">
        <v>17</v>
      </c>
      <c r="D488" t="s">
        <v>17</v>
      </c>
      <c r="E488" t="s">
        <v>17</v>
      </c>
      <c r="F488" t="s">
        <v>17</v>
      </c>
      <c r="G488" t="s">
        <v>17</v>
      </c>
      <c r="H488" t="s">
        <v>17</v>
      </c>
      <c r="I488" t="s">
        <v>17</v>
      </c>
    </row>
    <row r="489" spans="1:9" x14ac:dyDescent="0.25">
      <c r="A489" s="6" t="s">
        <v>20</v>
      </c>
      <c r="B489" s="6"/>
      <c r="C489" s="6" t="s">
        <v>273</v>
      </c>
      <c r="D489" s="6"/>
      <c r="E489" s="6" t="s">
        <v>17</v>
      </c>
      <c r="F489" s="7">
        <v>0</v>
      </c>
      <c r="G489" s="7">
        <v>0</v>
      </c>
      <c r="H489" s="7">
        <v>0</v>
      </c>
      <c r="I489" s="7">
        <v>0</v>
      </c>
    </row>
    <row r="490" spans="1:9" x14ac:dyDescent="0.25">
      <c r="A490" t="s">
        <v>17</v>
      </c>
      <c r="B490" t="s">
        <v>17</v>
      </c>
      <c r="C490" t="s">
        <v>17</v>
      </c>
      <c r="D490" t="s">
        <v>17</v>
      </c>
      <c r="E490" t="s">
        <v>17</v>
      </c>
      <c r="F490" t="s">
        <v>17</v>
      </c>
      <c r="G490" t="s">
        <v>17</v>
      </c>
      <c r="H490" t="s">
        <v>17</v>
      </c>
      <c r="I490" t="s">
        <v>17</v>
      </c>
    </row>
    <row r="491" spans="1:9" x14ac:dyDescent="0.25">
      <c r="A491" s="6" t="s">
        <v>23</v>
      </c>
      <c r="B491" s="6"/>
      <c r="C491" s="6" t="s">
        <v>274</v>
      </c>
      <c r="D491" s="6"/>
      <c r="E491" s="6" t="s">
        <v>17</v>
      </c>
      <c r="F491" s="7">
        <v>0</v>
      </c>
      <c r="G491" s="7">
        <v>0</v>
      </c>
      <c r="H491" s="7">
        <v>0</v>
      </c>
      <c r="I491" s="7">
        <v>0</v>
      </c>
    </row>
    <row r="492" spans="1:9" x14ac:dyDescent="0.25">
      <c r="A492" t="s">
        <v>17</v>
      </c>
      <c r="B492" t="s">
        <v>17</v>
      </c>
      <c r="C492" t="s">
        <v>17</v>
      </c>
      <c r="D492" t="s">
        <v>17</v>
      </c>
      <c r="E492" t="s">
        <v>17</v>
      </c>
      <c r="F492" t="s">
        <v>17</v>
      </c>
      <c r="G492" t="s">
        <v>17</v>
      </c>
      <c r="H492" t="s">
        <v>17</v>
      </c>
      <c r="I492" t="s">
        <v>17</v>
      </c>
    </row>
    <row r="493" spans="1:9" x14ac:dyDescent="0.25">
      <c r="A493" s="6" t="s">
        <v>20</v>
      </c>
      <c r="B493" s="6"/>
      <c r="C493" s="6" t="s">
        <v>275</v>
      </c>
      <c r="D493" s="6"/>
      <c r="E493" s="6" t="s">
        <v>17</v>
      </c>
      <c r="F493" s="7">
        <v>0</v>
      </c>
      <c r="G493" s="7">
        <v>0</v>
      </c>
      <c r="H493" s="7">
        <v>0</v>
      </c>
      <c r="I493" s="7">
        <v>0</v>
      </c>
    </row>
    <row r="494" spans="1:9" x14ac:dyDescent="0.25">
      <c r="A494" t="s">
        <v>17</v>
      </c>
      <c r="B494" t="s">
        <v>17</v>
      </c>
      <c r="C494" t="s">
        <v>17</v>
      </c>
      <c r="D494" t="s">
        <v>17</v>
      </c>
      <c r="E494" t="s">
        <v>17</v>
      </c>
      <c r="F494" t="s">
        <v>17</v>
      </c>
      <c r="G494" t="s">
        <v>17</v>
      </c>
      <c r="H494" t="s">
        <v>17</v>
      </c>
      <c r="I494" t="s">
        <v>17</v>
      </c>
    </row>
    <row r="495" spans="1:9" x14ac:dyDescent="0.25">
      <c r="A495" s="6" t="s">
        <v>20</v>
      </c>
      <c r="B495" s="6"/>
      <c r="C495" s="6" t="s">
        <v>276</v>
      </c>
      <c r="D495" s="6"/>
      <c r="E495" s="6" t="s">
        <v>17</v>
      </c>
      <c r="F495" s="7">
        <v>0</v>
      </c>
      <c r="G495" s="7">
        <v>0</v>
      </c>
      <c r="H495" s="7">
        <v>0</v>
      </c>
      <c r="I495" s="7">
        <v>0</v>
      </c>
    </row>
    <row r="496" spans="1:9" x14ac:dyDescent="0.25">
      <c r="A496" t="s">
        <v>17</v>
      </c>
      <c r="B496" t="s">
        <v>17</v>
      </c>
      <c r="C496" t="s">
        <v>17</v>
      </c>
      <c r="D496" t="s">
        <v>17</v>
      </c>
      <c r="E496" t="s">
        <v>17</v>
      </c>
      <c r="F496" t="s">
        <v>17</v>
      </c>
      <c r="G496" t="s">
        <v>17</v>
      </c>
      <c r="H496" t="s">
        <v>17</v>
      </c>
      <c r="I496" t="s">
        <v>17</v>
      </c>
    </row>
    <row r="497" spans="1:9" x14ac:dyDescent="0.25">
      <c r="A497" s="6" t="s">
        <v>23</v>
      </c>
      <c r="B497" s="6"/>
      <c r="C497" s="6" t="s">
        <v>277</v>
      </c>
      <c r="D497" s="6"/>
      <c r="E497" s="6" t="s">
        <v>17</v>
      </c>
      <c r="F497" s="7">
        <v>0</v>
      </c>
      <c r="G497" s="7">
        <v>0</v>
      </c>
      <c r="H497" s="7">
        <v>0</v>
      </c>
      <c r="I497" s="7">
        <v>0</v>
      </c>
    </row>
    <row r="498" spans="1:9" x14ac:dyDescent="0.25">
      <c r="A498" t="s">
        <v>17</v>
      </c>
      <c r="B498" t="s">
        <v>17</v>
      </c>
      <c r="C498" t="s">
        <v>17</v>
      </c>
      <c r="D498" t="s">
        <v>17</v>
      </c>
      <c r="E498" t="s">
        <v>17</v>
      </c>
      <c r="F498" t="s">
        <v>17</v>
      </c>
      <c r="G498" t="s">
        <v>17</v>
      </c>
      <c r="H498" t="s">
        <v>17</v>
      </c>
      <c r="I498" t="s">
        <v>17</v>
      </c>
    </row>
    <row r="499" spans="1:9" x14ac:dyDescent="0.25">
      <c r="A499" s="6" t="s">
        <v>23</v>
      </c>
      <c r="B499" s="6"/>
      <c r="C499" s="6" t="s">
        <v>278</v>
      </c>
      <c r="D499" s="6"/>
      <c r="E499" s="6" t="s">
        <v>17</v>
      </c>
      <c r="F499" s="7">
        <v>0</v>
      </c>
      <c r="G499" s="7">
        <v>0</v>
      </c>
      <c r="H499" s="7">
        <v>0</v>
      </c>
      <c r="I499" s="7">
        <v>0</v>
      </c>
    </row>
    <row r="500" spans="1:9" x14ac:dyDescent="0.25">
      <c r="A500" t="s">
        <v>17</v>
      </c>
      <c r="B500" t="s">
        <v>17</v>
      </c>
      <c r="C500" t="s">
        <v>17</v>
      </c>
      <c r="D500" t="s">
        <v>17</v>
      </c>
      <c r="E500" t="s">
        <v>17</v>
      </c>
      <c r="F500" t="s">
        <v>17</v>
      </c>
      <c r="G500" t="s">
        <v>17</v>
      </c>
      <c r="H500" t="s">
        <v>17</v>
      </c>
      <c r="I500" t="s">
        <v>17</v>
      </c>
    </row>
    <row r="501" spans="1:9" x14ac:dyDescent="0.25">
      <c r="A501" s="6" t="s">
        <v>23</v>
      </c>
      <c r="B501" s="6"/>
      <c r="C501" s="6" t="s">
        <v>279</v>
      </c>
      <c r="D501" s="6"/>
      <c r="E501" s="6" t="s">
        <v>17</v>
      </c>
      <c r="F501" s="7">
        <v>0</v>
      </c>
      <c r="G501" s="7">
        <v>0</v>
      </c>
      <c r="H501" s="7">
        <v>0</v>
      </c>
      <c r="I501" s="7">
        <v>0</v>
      </c>
    </row>
    <row r="502" spans="1:9" x14ac:dyDescent="0.25">
      <c r="A502" t="s">
        <v>17</v>
      </c>
      <c r="B502" t="s">
        <v>17</v>
      </c>
      <c r="C502" t="s">
        <v>17</v>
      </c>
      <c r="D502" t="s">
        <v>17</v>
      </c>
      <c r="E502" t="s">
        <v>17</v>
      </c>
      <c r="F502" t="s">
        <v>17</v>
      </c>
      <c r="G502" t="s">
        <v>17</v>
      </c>
      <c r="H502" t="s">
        <v>17</v>
      </c>
      <c r="I502" t="s">
        <v>17</v>
      </c>
    </row>
    <row r="503" spans="1:9" x14ac:dyDescent="0.25">
      <c r="A503" s="6" t="s">
        <v>20</v>
      </c>
      <c r="B503" s="6"/>
      <c r="C503" s="6" t="s">
        <v>280</v>
      </c>
      <c r="D503" s="6"/>
      <c r="E503" s="6" t="s">
        <v>17</v>
      </c>
      <c r="F503" s="7">
        <v>0</v>
      </c>
      <c r="G503" s="7">
        <v>0</v>
      </c>
      <c r="H503" s="7">
        <v>0</v>
      </c>
      <c r="I503" s="7">
        <v>0</v>
      </c>
    </row>
    <row r="504" spans="1:9" x14ac:dyDescent="0.25">
      <c r="A504" t="s">
        <v>17</v>
      </c>
      <c r="B504" t="s">
        <v>17</v>
      </c>
      <c r="C504" t="s">
        <v>17</v>
      </c>
      <c r="D504" t="s">
        <v>17</v>
      </c>
      <c r="E504" t="s">
        <v>17</v>
      </c>
      <c r="F504" t="s">
        <v>17</v>
      </c>
      <c r="G504" t="s">
        <v>17</v>
      </c>
      <c r="H504" t="s">
        <v>17</v>
      </c>
      <c r="I504" t="s">
        <v>17</v>
      </c>
    </row>
    <row r="505" spans="1:9" x14ac:dyDescent="0.25">
      <c r="A505" s="6" t="s">
        <v>23</v>
      </c>
      <c r="B505" s="6"/>
      <c r="C505" s="6" t="s">
        <v>281</v>
      </c>
      <c r="D505" s="6"/>
      <c r="E505" s="6" t="s">
        <v>17</v>
      </c>
      <c r="F505" s="7">
        <v>0</v>
      </c>
      <c r="G505" s="7">
        <v>0</v>
      </c>
      <c r="H505" s="7">
        <v>0</v>
      </c>
      <c r="I505" s="7">
        <v>0</v>
      </c>
    </row>
    <row r="506" spans="1:9" x14ac:dyDescent="0.25">
      <c r="A506" t="s">
        <v>17</v>
      </c>
      <c r="B506" t="s">
        <v>17</v>
      </c>
      <c r="C506" t="s">
        <v>17</v>
      </c>
      <c r="D506" t="s">
        <v>17</v>
      </c>
      <c r="E506" t="s">
        <v>17</v>
      </c>
      <c r="F506" t="s">
        <v>17</v>
      </c>
      <c r="G506" t="s">
        <v>17</v>
      </c>
      <c r="H506" t="s">
        <v>17</v>
      </c>
      <c r="I506" t="s">
        <v>17</v>
      </c>
    </row>
    <row r="507" spans="1:9" x14ac:dyDescent="0.25">
      <c r="A507" s="6" t="s">
        <v>23</v>
      </c>
      <c r="B507" s="6"/>
      <c r="C507" s="6" t="s">
        <v>282</v>
      </c>
      <c r="D507" s="6"/>
      <c r="E507" s="6" t="s">
        <v>17</v>
      </c>
      <c r="F507" s="7">
        <v>0</v>
      </c>
      <c r="G507" s="7">
        <v>0</v>
      </c>
      <c r="H507" s="7">
        <v>0</v>
      </c>
      <c r="I507" s="7">
        <v>0</v>
      </c>
    </row>
    <row r="508" spans="1:9" x14ac:dyDescent="0.25">
      <c r="A508" t="s">
        <v>17</v>
      </c>
      <c r="B508" t="s">
        <v>17</v>
      </c>
      <c r="C508" t="s">
        <v>17</v>
      </c>
      <c r="D508" t="s">
        <v>17</v>
      </c>
      <c r="E508" t="s">
        <v>17</v>
      </c>
      <c r="F508" t="s">
        <v>17</v>
      </c>
      <c r="G508" t="s">
        <v>17</v>
      </c>
      <c r="H508" t="s">
        <v>17</v>
      </c>
      <c r="I508" t="s">
        <v>17</v>
      </c>
    </row>
    <row r="509" spans="1:9" x14ac:dyDescent="0.25">
      <c r="A509" s="6" t="s">
        <v>23</v>
      </c>
      <c r="B509" s="6"/>
      <c r="C509" s="6" t="s">
        <v>283</v>
      </c>
      <c r="D509" s="6"/>
      <c r="E509" s="6" t="s">
        <v>17</v>
      </c>
      <c r="F509" s="7">
        <v>0</v>
      </c>
      <c r="G509" s="7">
        <v>0</v>
      </c>
      <c r="H509" s="7">
        <v>0</v>
      </c>
      <c r="I509" s="7">
        <v>0</v>
      </c>
    </row>
    <row r="510" spans="1:9" x14ac:dyDescent="0.25">
      <c r="A510" t="s">
        <v>17</v>
      </c>
      <c r="B510" t="s">
        <v>17</v>
      </c>
      <c r="C510" t="s">
        <v>17</v>
      </c>
      <c r="D510" t="s">
        <v>17</v>
      </c>
      <c r="E510" t="s">
        <v>17</v>
      </c>
      <c r="F510" t="s">
        <v>17</v>
      </c>
      <c r="G510" t="s">
        <v>17</v>
      </c>
      <c r="H510" t="s">
        <v>17</v>
      </c>
      <c r="I510" t="s">
        <v>17</v>
      </c>
    </row>
    <row r="511" spans="1:9" x14ac:dyDescent="0.25">
      <c r="A511" s="6" t="s">
        <v>23</v>
      </c>
      <c r="B511" s="6"/>
      <c r="C511" s="6" t="s">
        <v>284</v>
      </c>
      <c r="D511" s="6"/>
      <c r="E511" s="6" t="s">
        <v>17</v>
      </c>
      <c r="F511" s="7">
        <v>0</v>
      </c>
      <c r="G511" s="7">
        <v>0</v>
      </c>
      <c r="H511" s="7">
        <v>0</v>
      </c>
      <c r="I511" s="7">
        <v>0</v>
      </c>
    </row>
    <row r="512" spans="1:9" x14ac:dyDescent="0.25">
      <c r="A512" t="s">
        <v>17</v>
      </c>
      <c r="B512" t="s">
        <v>17</v>
      </c>
      <c r="C512" t="s">
        <v>17</v>
      </c>
      <c r="D512" t="s">
        <v>17</v>
      </c>
      <c r="E512" t="s">
        <v>17</v>
      </c>
      <c r="F512" t="s">
        <v>17</v>
      </c>
      <c r="G512" t="s">
        <v>17</v>
      </c>
      <c r="H512" t="s">
        <v>17</v>
      </c>
      <c r="I512" t="s">
        <v>17</v>
      </c>
    </row>
    <row r="513" spans="1:9" x14ac:dyDescent="0.25">
      <c r="A513" s="6" t="s">
        <v>20</v>
      </c>
      <c r="B513" s="6"/>
      <c r="C513" s="6" t="s">
        <v>263</v>
      </c>
      <c r="D513" s="6"/>
      <c r="E513" s="6" t="s">
        <v>17</v>
      </c>
      <c r="F513" s="7">
        <v>0</v>
      </c>
      <c r="G513" s="7">
        <v>0</v>
      </c>
      <c r="H513" s="7">
        <v>0</v>
      </c>
      <c r="I513" s="7">
        <v>0</v>
      </c>
    </row>
    <row r="514" spans="1:9" x14ac:dyDescent="0.25">
      <c r="A514" t="s">
        <v>17</v>
      </c>
      <c r="B514" t="s">
        <v>17</v>
      </c>
      <c r="C514" t="s">
        <v>17</v>
      </c>
      <c r="D514" t="s">
        <v>17</v>
      </c>
      <c r="E514" t="s">
        <v>17</v>
      </c>
      <c r="F514" t="s">
        <v>17</v>
      </c>
      <c r="G514" t="s">
        <v>17</v>
      </c>
      <c r="H514" t="s">
        <v>17</v>
      </c>
      <c r="I514" t="s">
        <v>17</v>
      </c>
    </row>
    <row r="515" spans="1:9" x14ac:dyDescent="0.25">
      <c r="A515" s="6" t="s">
        <v>20</v>
      </c>
      <c r="B515" s="6"/>
      <c r="C515" s="6" t="s">
        <v>285</v>
      </c>
      <c r="D515" s="6"/>
      <c r="E515" s="6" t="s">
        <v>17</v>
      </c>
      <c r="F515" s="7">
        <v>0</v>
      </c>
      <c r="G515" s="7">
        <v>0</v>
      </c>
      <c r="H515" s="7">
        <v>0</v>
      </c>
      <c r="I515" s="7">
        <v>0</v>
      </c>
    </row>
    <row r="516" spans="1:9" x14ac:dyDescent="0.25">
      <c r="A516" t="s">
        <v>17</v>
      </c>
      <c r="B516" t="s">
        <v>17</v>
      </c>
      <c r="C516" t="s">
        <v>17</v>
      </c>
      <c r="D516" t="s">
        <v>17</v>
      </c>
      <c r="E516" t="s">
        <v>17</v>
      </c>
      <c r="F516" t="s">
        <v>17</v>
      </c>
      <c r="G516" t="s">
        <v>17</v>
      </c>
      <c r="H516" t="s">
        <v>17</v>
      </c>
      <c r="I516" t="s">
        <v>17</v>
      </c>
    </row>
    <row r="517" spans="1:9" x14ac:dyDescent="0.25">
      <c r="A517" s="6" t="s">
        <v>20</v>
      </c>
      <c r="B517" s="6"/>
      <c r="C517" s="6" t="s">
        <v>286</v>
      </c>
      <c r="D517" s="6"/>
      <c r="E517" s="6" t="s">
        <v>17</v>
      </c>
      <c r="F517" s="7">
        <v>0</v>
      </c>
      <c r="G517" s="7">
        <v>0</v>
      </c>
      <c r="H517" s="7">
        <v>0</v>
      </c>
      <c r="I517" s="7">
        <v>0</v>
      </c>
    </row>
    <row r="518" spans="1:9" x14ac:dyDescent="0.25">
      <c r="A518" t="s">
        <v>17</v>
      </c>
      <c r="B518" t="s">
        <v>17</v>
      </c>
      <c r="C518" t="s">
        <v>17</v>
      </c>
      <c r="D518" t="s">
        <v>17</v>
      </c>
      <c r="E518" t="s">
        <v>17</v>
      </c>
      <c r="F518" t="s">
        <v>17</v>
      </c>
      <c r="G518" t="s">
        <v>17</v>
      </c>
      <c r="H518" t="s">
        <v>17</v>
      </c>
      <c r="I518" t="s">
        <v>17</v>
      </c>
    </row>
    <row r="519" spans="1:9" x14ac:dyDescent="0.25">
      <c r="A519" s="6" t="s">
        <v>23</v>
      </c>
      <c r="B519" s="6"/>
      <c r="C519" s="6" t="s">
        <v>287</v>
      </c>
      <c r="D519" s="6"/>
      <c r="E519" s="6" t="s">
        <v>17</v>
      </c>
      <c r="F519" s="7">
        <v>0</v>
      </c>
      <c r="G519" s="7">
        <v>0</v>
      </c>
      <c r="H519" s="7">
        <v>0</v>
      </c>
      <c r="I519" s="7">
        <v>0</v>
      </c>
    </row>
    <row r="520" spans="1:9" x14ac:dyDescent="0.25">
      <c r="A520" t="s">
        <v>17</v>
      </c>
      <c r="B520" t="s">
        <v>17</v>
      </c>
      <c r="C520" t="s">
        <v>17</v>
      </c>
      <c r="D520" t="s">
        <v>17</v>
      </c>
      <c r="E520" t="s">
        <v>17</v>
      </c>
      <c r="F520" t="s">
        <v>17</v>
      </c>
      <c r="G520" t="s">
        <v>17</v>
      </c>
      <c r="H520" t="s">
        <v>17</v>
      </c>
      <c r="I520" t="s">
        <v>17</v>
      </c>
    </row>
    <row r="521" spans="1:9" x14ac:dyDescent="0.25">
      <c r="A521" s="6" t="s">
        <v>23</v>
      </c>
      <c r="B521" s="6"/>
      <c r="C521" s="6" t="s">
        <v>288</v>
      </c>
      <c r="D521" s="6"/>
      <c r="E521" s="6" t="s">
        <v>17</v>
      </c>
      <c r="F521" s="7">
        <v>0</v>
      </c>
      <c r="G521" s="7">
        <v>0</v>
      </c>
      <c r="H521" s="7">
        <v>0</v>
      </c>
      <c r="I521" s="7">
        <v>0</v>
      </c>
    </row>
    <row r="522" spans="1:9" x14ac:dyDescent="0.25">
      <c r="A522" t="s">
        <v>17</v>
      </c>
      <c r="B522" t="s">
        <v>17</v>
      </c>
      <c r="C522" t="s">
        <v>17</v>
      </c>
      <c r="D522" t="s">
        <v>17</v>
      </c>
      <c r="E522" t="s">
        <v>17</v>
      </c>
      <c r="F522" t="s">
        <v>17</v>
      </c>
      <c r="G522" t="s">
        <v>17</v>
      </c>
      <c r="H522" t="s">
        <v>17</v>
      </c>
      <c r="I522" t="s">
        <v>17</v>
      </c>
    </row>
    <row r="523" spans="1:9" x14ac:dyDescent="0.25">
      <c r="A523" s="6" t="s">
        <v>26</v>
      </c>
      <c r="B523" s="6"/>
      <c r="C523" s="6" t="s">
        <v>289</v>
      </c>
      <c r="D523" s="6"/>
      <c r="E523" s="6" t="s">
        <v>17</v>
      </c>
      <c r="F523" s="7">
        <v>0</v>
      </c>
      <c r="G523" s="7">
        <v>0</v>
      </c>
      <c r="H523" s="7">
        <v>0</v>
      </c>
      <c r="I523" s="7">
        <v>0</v>
      </c>
    </row>
    <row r="524" spans="1:9" x14ac:dyDescent="0.25">
      <c r="A524" t="s">
        <v>17</v>
      </c>
      <c r="B524" t="s">
        <v>17</v>
      </c>
      <c r="C524" t="s">
        <v>17</v>
      </c>
      <c r="D524" t="s">
        <v>17</v>
      </c>
      <c r="E524" t="s">
        <v>17</v>
      </c>
      <c r="F524" t="s">
        <v>17</v>
      </c>
      <c r="G524" t="s">
        <v>17</v>
      </c>
      <c r="H524" t="s">
        <v>17</v>
      </c>
      <c r="I524" t="s">
        <v>17</v>
      </c>
    </row>
    <row r="525" spans="1:9" x14ac:dyDescent="0.25">
      <c r="A525" s="6" t="s">
        <v>26</v>
      </c>
      <c r="B525" s="6"/>
      <c r="C525" s="6" t="s">
        <v>290</v>
      </c>
      <c r="D525" s="6"/>
      <c r="E525" s="6" t="s">
        <v>17</v>
      </c>
      <c r="F525" s="7">
        <v>0</v>
      </c>
      <c r="G525" s="7">
        <v>0</v>
      </c>
      <c r="H525" s="7">
        <v>0</v>
      </c>
      <c r="I525" s="7">
        <v>0</v>
      </c>
    </row>
    <row r="526" spans="1:9" x14ac:dyDescent="0.25">
      <c r="A526" t="s">
        <v>17</v>
      </c>
      <c r="B526" t="s">
        <v>17</v>
      </c>
      <c r="C526" t="s">
        <v>17</v>
      </c>
      <c r="D526" t="s">
        <v>17</v>
      </c>
      <c r="E526" t="s">
        <v>17</v>
      </c>
      <c r="F526" t="s">
        <v>17</v>
      </c>
      <c r="G526" t="s">
        <v>17</v>
      </c>
      <c r="H526" t="s">
        <v>17</v>
      </c>
      <c r="I526" t="s">
        <v>17</v>
      </c>
    </row>
    <row r="527" spans="1:9" x14ac:dyDescent="0.25">
      <c r="A527" s="6" t="s">
        <v>26</v>
      </c>
      <c r="B527" s="6"/>
      <c r="C527" s="6" t="s">
        <v>291</v>
      </c>
      <c r="D527" s="6"/>
      <c r="E527" s="6" t="s">
        <v>17</v>
      </c>
      <c r="F527" s="7">
        <v>0</v>
      </c>
      <c r="G527" s="7">
        <v>0</v>
      </c>
      <c r="H527" s="7">
        <v>0</v>
      </c>
      <c r="I527" s="7">
        <v>0</v>
      </c>
    </row>
    <row r="528" spans="1:9" x14ac:dyDescent="0.25">
      <c r="A528" t="s">
        <v>17</v>
      </c>
      <c r="B528" t="s">
        <v>17</v>
      </c>
      <c r="C528" t="s">
        <v>17</v>
      </c>
      <c r="D528" t="s">
        <v>17</v>
      </c>
      <c r="E528" t="s">
        <v>17</v>
      </c>
      <c r="F528" t="s">
        <v>17</v>
      </c>
      <c r="G528" t="s">
        <v>17</v>
      </c>
      <c r="H528" t="s">
        <v>17</v>
      </c>
      <c r="I528" t="s">
        <v>17</v>
      </c>
    </row>
    <row r="529" spans="1:9" x14ac:dyDescent="0.25">
      <c r="A529" s="6" t="s">
        <v>26</v>
      </c>
      <c r="B529" s="6"/>
      <c r="C529" s="6" t="s">
        <v>292</v>
      </c>
      <c r="D529" s="6"/>
      <c r="E529" s="6" t="s">
        <v>17</v>
      </c>
      <c r="F529" s="7">
        <v>0</v>
      </c>
      <c r="G529" s="7">
        <v>0</v>
      </c>
      <c r="H529" s="7">
        <v>0</v>
      </c>
      <c r="I529" s="7">
        <v>0</v>
      </c>
    </row>
    <row r="530" spans="1:9" x14ac:dyDescent="0.25">
      <c r="A530" t="s">
        <v>17</v>
      </c>
      <c r="B530" t="s">
        <v>17</v>
      </c>
      <c r="C530" t="s">
        <v>17</v>
      </c>
      <c r="D530" t="s">
        <v>17</v>
      </c>
      <c r="E530" t="s">
        <v>17</v>
      </c>
      <c r="F530" t="s">
        <v>17</v>
      </c>
      <c r="G530" t="s">
        <v>17</v>
      </c>
      <c r="H530" t="s">
        <v>17</v>
      </c>
      <c r="I530" t="s">
        <v>17</v>
      </c>
    </row>
    <row r="531" spans="1:9" x14ac:dyDescent="0.25">
      <c r="A531" s="6" t="s">
        <v>26</v>
      </c>
      <c r="B531" s="6"/>
      <c r="C531" s="6" t="s">
        <v>293</v>
      </c>
      <c r="D531" s="6"/>
      <c r="E531" s="6" t="s">
        <v>17</v>
      </c>
      <c r="F531" s="7">
        <v>0</v>
      </c>
      <c r="G531" s="7">
        <v>0</v>
      </c>
      <c r="H531" s="7">
        <v>0</v>
      </c>
      <c r="I531" s="7">
        <v>0</v>
      </c>
    </row>
    <row r="532" spans="1:9" x14ac:dyDescent="0.25">
      <c r="A532" t="s">
        <v>17</v>
      </c>
      <c r="B532" t="s">
        <v>17</v>
      </c>
      <c r="C532" t="s">
        <v>17</v>
      </c>
      <c r="D532" t="s">
        <v>17</v>
      </c>
      <c r="E532" t="s">
        <v>17</v>
      </c>
      <c r="F532" t="s">
        <v>17</v>
      </c>
      <c r="G532" t="s">
        <v>17</v>
      </c>
      <c r="H532" t="s">
        <v>17</v>
      </c>
      <c r="I532" t="s">
        <v>17</v>
      </c>
    </row>
    <row r="533" spans="1:9" x14ac:dyDescent="0.25">
      <c r="A533" s="4" t="s">
        <v>18</v>
      </c>
      <c r="B533" s="4"/>
      <c r="C533" s="4" t="s">
        <v>294</v>
      </c>
      <c r="D533" s="4"/>
      <c r="E533" s="4" t="s">
        <v>17</v>
      </c>
      <c r="F533" s="5">
        <v>0</v>
      </c>
      <c r="G533" s="5">
        <v>71000</v>
      </c>
      <c r="H533" s="5">
        <v>0</v>
      </c>
      <c r="I533" s="5">
        <v>71000</v>
      </c>
    </row>
    <row r="534" spans="1:9" x14ac:dyDescent="0.25">
      <c r="A534" t="s">
        <v>17</v>
      </c>
      <c r="B534" t="s">
        <v>17</v>
      </c>
      <c r="C534" t="s">
        <v>17</v>
      </c>
      <c r="D534" t="s">
        <v>17</v>
      </c>
      <c r="E534" t="s">
        <v>17</v>
      </c>
      <c r="F534" t="s">
        <v>17</v>
      </c>
      <c r="G534" t="s">
        <v>17</v>
      </c>
      <c r="H534" t="s">
        <v>17</v>
      </c>
      <c r="I534" t="s">
        <v>17</v>
      </c>
    </row>
    <row r="535" spans="1:9" x14ac:dyDescent="0.25">
      <c r="A535" s="6" t="s">
        <v>20</v>
      </c>
      <c r="B535" s="6"/>
      <c r="C535" s="6" t="s">
        <v>295</v>
      </c>
      <c r="D535" s="6"/>
      <c r="E535" s="6" t="s">
        <v>17</v>
      </c>
      <c r="F535" s="7">
        <v>0</v>
      </c>
      <c r="G535" s="7">
        <v>71000</v>
      </c>
      <c r="H535" s="7">
        <v>0</v>
      </c>
      <c r="I535" s="7">
        <v>71000</v>
      </c>
    </row>
    <row r="536" spans="1:9" x14ac:dyDescent="0.25">
      <c r="A536" s="8" t="s">
        <v>20</v>
      </c>
      <c r="B536" s="8"/>
      <c r="C536" s="8" t="s">
        <v>295</v>
      </c>
      <c r="D536" s="8" t="s">
        <v>39</v>
      </c>
      <c r="E536" s="8" t="s">
        <v>40</v>
      </c>
      <c r="F536" s="9">
        <v>0</v>
      </c>
      <c r="G536" s="9">
        <v>71000</v>
      </c>
      <c r="H536" s="9">
        <v>0</v>
      </c>
      <c r="I536" s="9">
        <v>71000</v>
      </c>
    </row>
    <row r="537" spans="1:9" x14ac:dyDescent="0.25">
      <c r="A537" t="s">
        <v>17</v>
      </c>
      <c r="B537" t="s">
        <v>17</v>
      </c>
      <c r="C537" t="s">
        <v>17</v>
      </c>
      <c r="D537" t="s">
        <v>17</v>
      </c>
      <c r="E537" t="s">
        <v>17</v>
      </c>
      <c r="F537" t="s">
        <v>17</v>
      </c>
      <c r="G537" t="s">
        <v>17</v>
      </c>
      <c r="H537" t="s">
        <v>17</v>
      </c>
      <c r="I537" t="s">
        <v>17</v>
      </c>
    </row>
    <row r="538" spans="1:9" x14ac:dyDescent="0.25">
      <c r="A538" s="6" t="s">
        <v>20</v>
      </c>
      <c r="B538" s="6"/>
      <c r="C538" s="6" t="s">
        <v>296</v>
      </c>
      <c r="D538" s="6"/>
      <c r="E538" s="6" t="s">
        <v>17</v>
      </c>
      <c r="F538" s="7">
        <v>0</v>
      </c>
      <c r="G538" s="7">
        <v>0</v>
      </c>
      <c r="H538" s="7">
        <v>0</v>
      </c>
      <c r="I538" s="7">
        <v>0</v>
      </c>
    </row>
    <row r="539" spans="1:9" x14ac:dyDescent="0.25">
      <c r="A539" t="s">
        <v>17</v>
      </c>
      <c r="B539" t="s">
        <v>17</v>
      </c>
      <c r="C539" t="s">
        <v>17</v>
      </c>
      <c r="D539" t="s">
        <v>17</v>
      </c>
      <c r="E539" t="s">
        <v>17</v>
      </c>
      <c r="F539" t="s">
        <v>17</v>
      </c>
      <c r="G539" t="s">
        <v>17</v>
      </c>
      <c r="H539" t="s">
        <v>17</v>
      </c>
      <c r="I539" t="s">
        <v>17</v>
      </c>
    </row>
    <row r="540" spans="1:9" x14ac:dyDescent="0.25">
      <c r="A540" s="6" t="s">
        <v>20</v>
      </c>
      <c r="B540" s="6"/>
      <c r="C540" s="6" t="s">
        <v>297</v>
      </c>
      <c r="D540" s="6"/>
      <c r="E540" s="6" t="s">
        <v>17</v>
      </c>
      <c r="F540" s="7">
        <v>0</v>
      </c>
      <c r="G540" s="7">
        <v>0</v>
      </c>
      <c r="H540" s="7">
        <v>0</v>
      </c>
      <c r="I540" s="7">
        <v>0</v>
      </c>
    </row>
    <row r="541" spans="1:9" x14ac:dyDescent="0.25">
      <c r="A541" t="s">
        <v>17</v>
      </c>
      <c r="B541" t="s">
        <v>17</v>
      </c>
      <c r="C541" t="s">
        <v>17</v>
      </c>
      <c r="D541" t="s">
        <v>17</v>
      </c>
      <c r="E541" t="s">
        <v>17</v>
      </c>
      <c r="F541" t="s">
        <v>17</v>
      </c>
      <c r="G541" t="s">
        <v>17</v>
      </c>
      <c r="H541" t="s">
        <v>17</v>
      </c>
      <c r="I541" t="s">
        <v>17</v>
      </c>
    </row>
    <row r="542" spans="1:9" x14ac:dyDescent="0.25">
      <c r="A542" s="4" t="s">
        <v>18</v>
      </c>
      <c r="B542" s="4"/>
      <c r="C542" s="4" t="s">
        <v>298</v>
      </c>
      <c r="D542" s="4"/>
      <c r="E542" s="4" t="s">
        <v>17</v>
      </c>
      <c r="F542" s="5">
        <v>0</v>
      </c>
      <c r="G542" s="5">
        <v>0</v>
      </c>
      <c r="H542" s="5">
        <v>0</v>
      </c>
      <c r="I542" s="5">
        <v>0</v>
      </c>
    </row>
    <row r="543" spans="1:9" x14ac:dyDescent="0.25">
      <c r="A543" t="s">
        <v>17</v>
      </c>
      <c r="B543" t="s">
        <v>17</v>
      </c>
      <c r="C543" t="s">
        <v>17</v>
      </c>
      <c r="D543" t="s">
        <v>17</v>
      </c>
      <c r="E543" t="s">
        <v>17</v>
      </c>
      <c r="F543" t="s">
        <v>17</v>
      </c>
      <c r="G543" t="s">
        <v>17</v>
      </c>
      <c r="H543" t="s">
        <v>17</v>
      </c>
      <c r="I543" t="s">
        <v>17</v>
      </c>
    </row>
    <row r="544" spans="1:9" x14ac:dyDescent="0.25">
      <c r="A544" s="6" t="s">
        <v>20</v>
      </c>
      <c r="B544" s="6"/>
      <c r="C544" s="6" t="s">
        <v>299</v>
      </c>
      <c r="D544" s="6"/>
      <c r="E544" s="6" t="s">
        <v>17</v>
      </c>
      <c r="F544" s="7">
        <v>0</v>
      </c>
      <c r="G544" s="7">
        <v>0</v>
      </c>
      <c r="H544" s="7">
        <v>0</v>
      </c>
      <c r="I544" s="7">
        <v>0</v>
      </c>
    </row>
    <row r="545" spans="1:9" x14ac:dyDescent="0.25">
      <c r="A545" t="s">
        <v>17</v>
      </c>
      <c r="B545" t="s">
        <v>17</v>
      </c>
      <c r="C545" t="s">
        <v>17</v>
      </c>
      <c r="D545" t="s">
        <v>17</v>
      </c>
      <c r="E545" t="s">
        <v>17</v>
      </c>
      <c r="F545" t="s">
        <v>17</v>
      </c>
      <c r="G545" t="s">
        <v>17</v>
      </c>
      <c r="H545" t="s">
        <v>17</v>
      </c>
      <c r="I545" t="s">
        <v>17</v>
      </c>
    </row>
    <row r="546" spans="1:9" x14ac:dyDescent="0.25">
      <c r="A546" s="6" t="s">
        <v>20</v>
      </c>
      <c r="B546" s="6"/>
      <c r="C546" s="6" t="s">
        <v>300</v>
      </c>
      <c r="D546" s="6"/>
      <c r="E546" s="6" t="s">
        <v>17</v>
      </c>
      <c r="F546" s="7">
        <v>0</v>
      </c>
      <c r="G546" s="7">
        <v>0</v>
      </c>
      <c r="H546" s="7">
        <v>0</v>
      </c>
      <c r="I546" s="7">
        <v>0</v>
      </c>
    </row>
    <row r="547" spans="1:9" x14ac:dyDescent="0.25">
      <c r="A547" t="s">
        <v>17</v>
      </c>
      <c r="B547" t="s">
        <v>17</v>
      </c>
      <c r="C547" t="s">
        <v>17</v>
      </c>
      <c r="D547" t="s">
        <v>17</v>
      </c>
      <c r="E547" t="s">
        <v>17</v>
      </c>
      <c r="F547" t="s">
        <v>17</v>
      </c>
      <c r="G547" t="s">
        <v>17</v>
      </c>
      <c r="H547" t="s">
        <v>17</v>
      </c>
      <c r="I547" t="s">
        <v>17</v>
      </c>
    </row>
    <row r="548" spans="1:9" x14ac:dyDescent="0.25">
      <c r="A548" s="6" t="s">
        <v>20</v>
      </c>
      <c r="B548" s="6"/>
      <c r="C548" s="6" t="s">
        <v>301</v>
      </c>
      <c r="D548" s="6"/>
      <c r="E548" s="6" t="s">
        <v>17</v>
      </c>
      <c r="F548" s="7">
        <v>0</v>
      </c>
      <c r="G548" s="7">
        <v>0</v>
      </c>
      <c r="H548" s="7">
        <v>0</v>
      </c>
      <c r="I548" s="7">
        <v>0</v>
      </c>
    </row>
    <row r="549" spans="1:9" x14ac:dyDescent="0.25">
      <c r="A549" t="s">
        <v>17</v>
      </c>
      <c r="B549" t="s">
        <v>17</v>
      </c>
      <c r="C549" t="s">
        <v>17</v>
      </c>
      <c r="D549" t="s">
        <v>17</v>
      </c>
      <c r="E549" t="s">
        <v>17</v>
      </c>
      <c r="F549" t="s">
        <v>17</v>
      </c>
      <c r="G549" t="s">
        <v>17</v>
      </c>
      <c r="H549" t="s">
        <v>17</v>
      </c>
      <c r="I549" t="s">
        <v>17</v>
      </c>
    </row>
    <row r="550" spans="1:9" x14ac:dyDescent="0.25">
      <c r="A550" s="6" t="s">
        <v>20</v>
      </c>
      <c r="B550" s="6"/>
      <c r="C550" s="6" t="s">
        <v>302</v>
      </c>
      <c r="D550" s="6"/>
      <c r="E550" s="6" t="s">
        <v>17</v>
      </c>
      <c r="F550" s="7">
        <v>0</v>
      </c>
      <c r="G550" s="7">
        <v>0</v>
      </c>
      <c r="H550" s="7">
        <v>0</v>
      </c>
      <c r="I550" s="7">
        <v>0</v>
      </c>
    </row>
    <row r="551" spans="1:9" x14ac:dyDescent="0.25">
      <c r="A551" t="s">
        <v>17</v>
      </c>
      <c r="B551" t="s">
        <v>17</v>
      </c>
      <c r="C551" t="s">
        <v>17</v>
      </c>
      <c r="D551" t="s">
        <v>17</v>
      </c>
      <c r="E551" t="s">
        <v>17</v>
      </c>
      <c r="F551" t="s">
        <v>17</v>
      </c>
      <c r="G551" t="s">
        <v>17</v>
      </c>
      <c r="H551" t="s">
        <v>17</v>
      </c>
      <c r="I551" t="s">
        <v>17</v>
      </c>
    </row>
    <row r="552" spans="1:9" x14ac:dyDescent="0.25">
      <c r="A552" s="6" t="s">
        <v>20</v>
      </c>
      <c r="B552" s="6"/>
      <c r="C552" s="6" t="s">
        <v>208</v>
      </c>
      <c r="D552" s="6"/>
      <c r="E552" s="6" t="s">
        <v>17</v>
      </c>
      <c r="F552" s="7">
        <v>0</v>
      </c>
      <c r="G552" s="7">
        <v>0</v>
      </c>
      <c r="H552" s="7">
        <v>0</v>
      </c>
      <c r="I552" s="7">
        <v>0</v>
      </c>
    </row>
    <row r="553" spans="1:9" x14ac:dyDescent="0.25">
      <c r="A553" t="s">
        <v>17</v>
      </c>
      <c r="B553" t="s">
        <v>17</v>
      </c>
      <c r="C553" t="s">
        <v>17</v>
      </c>
      <c r="D553" t="s">
        <v>17</v>
      </c>
      <c r="E553" t="s">
        <v>17</v>
      </c>
      <c r="F553" t="s">
        <v>17</v>
      </c>
      <c r="G553" t="s">
        <v>17</v>
      </c>
      <c r="H553" t="s">
        <v>17</v>
      </c>
      <c r="I553" t="s">
        <v>17</v>
      </c>
    </row>
    <row r="554" spans="1:9" x14ac:dyDescent="0.25">
      <c r="A554" s="4" t="s">
        <v>18</v>
      </c>
      <c r="B554" s="4"/>
      <c r="C554" s="4" t="s">
        <v>303</v>
      </c>
      <c r="D554" s="4"/>
      <c r="E554" s="4" t="s">
        <v>17</v>
      </c>
      <c r="F554" s="5">
        <v>0</v>
      </c>
      <c r="G554" s="5">
        <v>906</v>
      </c>
      <c r="H554" s="5">
        <v>0</v>
      </c>
      <c r="I554" s="5">
        <v>906</v>
      </c>
    </row>
    <row r="555" spans="1:9" x14ac:dyDescent="0.25">
      <c r="A555" t="s">
        <v>17</v>
      </c>
      <c r="B555" t="s">
        <v>17</v>
      </c>
      <c r="C555" t="s">
        <v>17</v>
      </c>
      <c r="D555" t="s">
        <v>17</v>
      </c>
      <c r="E555" t="s">
        <v>17</v>
      </c>
      <c r="F555" t="s">
        <v>17</v>
      </c>
      <c r="G555" t="s">
        <v>17</v>
      </c>
      <c r="H555" t="s">
        <v>17</v>
      </c>
      <c r="I555" t="s">
        <v>17</v>
      </c>
    </row>
    <row r="556" spans="1:9" x14ac:dyDescent="0.25">
      <c r="A556" s="6" t="s">
        <v>20</v>
      </c>
      <c r="B556" s="6"/>
      <c r="C556" s="6" t="s">
        <v>304</v>
      </c>
      <c r="D556" s="6"/>
      <c r="E556" s="6" t="s">
        <v>17</v>
      </c>
      <c r="F556" s="7">
        <v>0</v>
      </c>
      <c r="G556" s="7">
        <v>0</v>
      </c>
      <c r="H556" s="7">
        <v>0</v>
      </c>
      <c r="I556" s="7">
        <v>0</v>
      </c>
    </row>
    <row r="557" spans="1:9" x14ac:dyDescent="0.25">
      <c r="A557" t="s">
        <v>17</v>
      </c>
      <c r="B557" t="s">
        <v>17</v>
      </c>
      <c r="C557" t="s">
        <v>17</v>
      </c>
      <c r="D557" t="s">
        <v>17</v>
      </c>
      <c r="E557" t="s">
        <v>17</v>
      </c>
      <c r="F557" t="s">
        <v>17</v>
      </c>
      <c r="G557" t="s">
        <v>17</v>
      </c>
      <c r="H557" t="s">
        <v>17</v>
      </c>
      <c r="I557" t="s">
        <v>17</v>
      </c>
    </row>
    <row r="558" spans="1:9" x14ac:dyDescent="0.25">
      <c r="A558" s="6" t="s">
        <v>20</v>
      </c>
      <c r="B558" s="6"/>
      <c r="C558" s="6" t="s">
        <v>305</v>
      </c>
      <c r="D558" s="6"/>
      <c r="E558" s="6" t="s">
        <v>17</v>
      </c>
      <c r="F558" s="7">
        <v>0</v>
      </c>
      <c r="G558" s="7">
        <v>906</v>
      </c>
      <c r="H558" s="7">
        <v>0</v>
      </c>
      <c r="I558" s="7">
        <v>906</v>
      </c>
    </row>
    <row r="559" spans="1:9" x14ac:dyDescent="0.25">
      <c r="A559" s="8" t="s">
        <v>20</v>
      </c>
      <c r="B559" s="8"/>
      <c r="C559" s="8" t="s">
        <v>305</v>
      </c>
      <c r="D559" s="8" t="s">
        <v>39</v>
      </c>
      <c r="E559" s="8" t="s">
        <v>40</v>
      </c>
      <c r="F559" s="9">
        <v>0</v>
      </c>
      <c r="G559" s="9">
        <v>906</v>
      </c>
      <c r="H559" s="9">
        <v>0</v>
      </c>
      <c r="I559" s="9">
        <v>906</v>
      </c>
    </row>
    <row r="560" spans="1:9" x14ac:dyDescent="0.25">
      <c r="A560" t="s">
        <v>17</v>
      </c>
      <c r="B560" t="s">
        <v>17</v>
      </c>
      <c r="C560" t="s">
        <v>17</v>
      </c>
      <c r="D560" t="s">
        <v>17</v>
      </c>
      <c r="E560" t="s">
        <v>17</v>
      </c>
      <c r="F560" t="s">
        <v>17</v>
      </c>
      <c r="G560" t="s">
        <v>17</v>
      </c>
      <c r="H560" t="s">
        <v>17</v>
      </c>
      <c r="I560" t="s">
        <v>17</v>
      </c>
    </row>
    <row r="561" spans="1:9" x14ac:dyDescent="0.25">
      <c r="A561" s="6" t="s">
        <v>20</v>
      </c>
      <c r="B561" s="6"/>
      <c r="C561" s="6" t="s">
        <v>306</v>
      </c>
      <c r="D561" s="6"/>
      <c r="E561" s="6" t="s">
        <v>17</v>
      </c>
      <c r="F561" s="7">
        <v>0</v>
      </c>
      <c r="G561" s="7">
        <v>0</v>
      </c>
      <c r="H561" s="7">
        <v>0</v>
      </c>
      <c r="I561" s="7">
        <v>0</v>
      </c>
    </row>
    <row r="562" spans="1:9" x14ac:dyDescent="0.25">
      <c r="A562" t="s">
        <v>17</v>
      </c>
      <c r="B562" t="s">
        <v>17</v>
      </c>
      <c r="C562" t="s">
        <v>17</v>
      </c>
      <c r="D562" t="s">
        <v>17</v>
      </c>
      <c r="E562" t="s">
        <v>17</v>
      </c>
      <c r="F562" t="s">
        <v>17</v>
      </c>
      <c r="G562" t="s">
        <v>17</v>
      </c>
      <c r="H562" t="s">
        <v>17</v>
      </c>
      <c r="I562" t="s">
        <v>17</v>
      </c>
    </row>
    <row r="563" spans="1:9" x14ac:dyDescent="0.25">
      <c r="A563" s="2" t="s">
        <v>15</v>
      </c>
      <c r="B563" s="2"/>
      <c r="C563" s="2" t="s">
        <v>307</v>
      </c>
      <c r="D563" s="2"/>
      <c r="E563" s="2" t="s">
        <v>17</v>
      </c>
      <c r="F563" s="3">
        <v>0</v>
      </c>
      <c r="G563" s="3">
        <v>0</v>
      </c>
      <c r="H563" s="3">
        <v>0</v>
      </c>
      <c r="I563" s="3">
        <v>0</v>
      </c>
    </row>
    <row r="564" spans="1:9" x14ac:dyDescent="0.25">
      <c r="A564" t="s">
        <v>17</v>
      </c>
      <c r="B564" t="s">
        <v>17</v>
      </c>
      <c r="C564" t="s">
        <v>17</v>
      </c>
      <c r="D564" t="s">
        <v>17</v>
      </c>
      <c r="E564" t="s">
        <v>17</v>
      </c>
      <c r="F564" t="s">
        <v>17</v>
      </c>
      <c r="G564" t="s">
        <v>17</v>
      </c>
      <c r="H564" t="s">
        <v>17</v>
      </c>
      <c r="I564" t="s">
        <v>17</v>
      </c>
    </row>
    <row r="565" spans="1:9" x14ac:dyDescent="0.25">
      <c r="A565" s="4" t="s">
        <v>18</v>
      </c>
      <c r="B565" s="4"/>
      <c r="C565" s="4" t="s">
        <v>308</v>
      </c>
      <c r="D565" s="4"/>
      <c r="E565" s="4" t="s">
        <v>17</v>
      </c>
      <c r="F565" s="5">
        <v>0</v>
      </c>
      <c r="G565" s="5">
        <v>0</v>
      </c>
      <c r="H565" s="5">
        <v>0</v>
      </c>
      <c r="I565" s="5">
        <v>0</v>
      </c>
    </row>
    <row r="566" spans="1:9" x14ac:dyDescent="0.25">
      <c r="A566" t="s">
        <v>17</v>
      </c>
      <c r="B566" t="s">
        <v>17</v>
      </c>
      <c r="C566" t="s">
        <v>17</v>
      </c>
      <c r="D566" t="s">
        <v>17</v>
      </c>
      <c r="E566" t="s">
        <v>17</v>
      </c>
      <c r="F566" t="s">
        <v>17</v>
      </c>
      <c r="G566" t="s">
        <v>17</v>
      </c>
      <c r="H566" t="s">
        <v>17</v>
      </c>
      <c r="I566" t="s">
        <v>17</v>
      </c>
    </row>
    <row r="567" spans="1:9" x14ac:dyDescent="0.25">
      <c r="A567" s="6" t="s">
        <v>20</v>
      </c>
      <c r="B567" s="6"/>
      <c r="C567" s="6" t="s">
        <v>309</v>
      </c>
      <c r="D567" s="6"/>
      <c r="E567" s="6" t="s">
        <v>17</v>
      </c>
      <c r="F567" s="7">
        <v>0</v>
      </c>
      <c r="G567" s="7">
        <v>0</v>
      </c>
      <c r="H567" s="7">
        <v>0</v>
      </c>
      <c r="I567" s="7">
        <v>0</v>
      </c>
    </row>
    <row r="568" spans="1:9" x14ac:dyDescent="0.25">
      <c r="A568" t="s">
        <v>17</v>
      </c>
      <c r="B568" t="s">
        <v>17</v>
      </c>
      <c r="C568" t="s">
        <v>17</v>
      </c>
      <c r="D568" t="s">
        <v>17</v>
      </c>
      <c r="E568" t="s">
        <v>17</v>
      </c>
      <c r="F568" t="s">
        <v>17</v>
      </c>
      <c r="G568" t="s">
        <v>17</v>
      </c>
      <c r="H568" t="s">
        <v>17</v>
      </c>
      <c r="I568" t="s">
        <v>17</v>
      </c>
    </row>
    <row r="569" spans="1:9" x14ac:dyDescent="0.25">
      <c r="A569" s="6" t="s">
        <v>23</v>
      </c>
      <c r="B569" s="6"/>
      <c r="C569" s="6" t="s">
        <v>310</v>
      </c>
      <c r="D569" s="6"/>
      <c r="E569" s="6" t="s">
        <v>17</v>
      </c>
      <c r="F569" s="7">
        <v>0</v>
      </c>
      <c r="G569" s="7">
        <v>0</v>
      </c>
      <c r="H569" s="7">
        <v>0</v>
      </c>
      <c r="I569" s="7">
        <v>0</v>
      </c>
    </row>
    <row r="570" spans="1:9" x14ac:dyDescent="0.25">
      <c r="A570" t="s">
        <v>17</v>
      </c>
      <c r="B570" t="s">
        <v>17</v>
      </c>
      <c r="C570" t="s">
        <v>17</v>
      </c>
      <c r="D570" t="s">
        <v>17</v>
      </c>
      <c r="E570" t="s">
        <v>17</v>
      </c>
      <c r="F570" t="s">
        <v>17</v>
      </c>
      <c r="G570" t="s">
        <v>17</v>
      </c>
      <c r="H570" t="s">
        <v>17</v>
      </c>
      <c r="I570" t="s">
        <v>17</v>
      </c>
    </row>
    <row r="571" spans="1:9" x14ac:dyDescent="0.25">
      <c r="A571" s="6" t="s">
        <v>23</v>
      </c>
      <c r="B571" s="6"/>
      <c r="C571" s="6" t="s">
        <v>311</v>
      </c>
      <c r="D571" s="6"/>
      <c r="E571" s="6" t="s">
        <v>17</v>
      </c>
      <c r="F571" s="7">
        <v>0</v>
      </c>
      <c r="G571" s="7">
        <v>0</v>
      </c>
      <c r="H571" s="7">
        <v>0</v>
      </c>
      <c r="I571" s="7">
        <v>0</v>
      </c>
    </row>
    <row r="572" spans="1:9" x14ac:dyDescent="0.25">
      <c r="A572" t="s">
        <v>17</v>
      </c>
      <c r="B572" t="s">
        <v>17</v>
      </c>
      <c r="C572" t="s">
        <v>17</v>
      </c>
      <c r="D572" t="s">
        <v>17</v>
      </c>
      <c r="E572" t="s">
        <v>17</v>
      </c>
      <c r="F572" t="s">
        <v>17</v>
      </c>
      <c r="G572" t="s">
        <v>17</v>
      </c>
      <c r="H572" t="s">
        <v>17</v>
      </c>
      <c r="I572" t="s">
        <v>17</v>
      </c>
    </row>
    <row r="573" spans="1:9" x14ac:dyDescent="0.25">
      <c r="A573" s="6" t="s">
        <v>23</v>
      </c>
      <c r="B573" s="6"/>
      <c r="C573" s="6" t="s">
        <v>312</v>
      </c>
      <c r="D573" s="6"/>
      <c r="E573" s="6" t="s">
        <v>17</v>
      </c>
      <c r="F573" s="7">
        <v>0</v>
      </c>
      <c r="G573" s="7">
        <v>0</v>
      </c>
      <c r="H573" s="7">
        <v>0</v>
      </c>
      <c r="I573" s="7">
        <v>0</v>
      </c>
    </row>
    <row r="574" spans="1:9" x14ac:dyDescent="0.25">
      <c r="A574" t="s">
        <v>17</v>
      </c>
      <c r="B574" t="s">
        <v>17</v>
      </c>
      <c r="C574" t="s">
        <v>17</v>
      </c>
      <c r="D574" t="s">
        <v>17</v>
      </c>
      <c r="E574" t="s">
        <v>17</v>
      </c>
      <c r="F574" t="s">
        <v>17</v>
      </c>
      <c r="G574" t="s">
        <v>17</v>
      </c>
      <c r="H574" t="s">
        <v>17</v>
      </c>
      <c r="I574" t="s">
        <v>17</v>
      </c>
    </row>
    <row r="575" spans="1:9" x14ac:dyDescent="0.25">
      <c r="A575" s="6" t="s">
        <v>23</v>
      </c>
      <c r="B575" s="6"/>
      <c r="C575" s="6" t="s">
        <v>313</v>
      </c>
      <c r="D575" s="6"/>
      <c r="E575" s="6" t="s">
        <v>17</v>
      </c>
      <c r="F575" s="7">
        <v>0</v>
      </c>
      <c r="G575" s="7">
        <v>0</v>
      </c>
      <c r="H575" s="7">
        <v>0</v>
      </c>
      <c r="I575" s="7">
        <v>0</v>
      </c>
    </row>
    <row r="576" spans="1:9" x14ac:dyDescent="0.25">
      <c r="A576" t="s">
        <v>17</v>
      </c>
      <c r="B576" t="s">
        <v>17</v>
      </c>
      <c r="C576" t="s">
        <v>17</v>
      </c>
      <c r="D576" t="s">
        <v>17</v>
      </c>
      <c r="E576" t="s">
        <v>17</v>
      </c>
      <c r="F576" t="s">
        <v>17</v>
      </c>
      <c r="G576" t="s">
        <v>17</v>
      </c>
      <c r="H576" t="s">
        <v>17</v>
      </c>
      <c r="I576" t="s">
        <v>17</v>
      </c>
    </row>
    <row r="577" spans="1:9" x14ac:dyDescent="0.25">
      <c r="A577" s="6" t="s">
        <v>20</v>
      </c>
      <c r="B577" s="6"/>
      <c r="C577" s="6" t="s">
        <v>314</v>
      </c>
      <c r="D577" s="6"/>
      <c r="E577" s="6" t="s">
        <v>17</v>
      </c>
      <c r="F577" s="7">
        <v>0</v>
      </c>
      <c r="G577" s="7">
        <v>0</v>
      </c>
      <c r="H577" s="7">
        <v>0</v>
      </c>
      <c r="I577" s="7">
        <v>0</v>
      </c>
    </row>
    <row r="578" spans="1:9" x14ac:dyDescent="0.25">
      <c r="A578" t="s">
        <v>17</v>
      </c>
      <c r="B578" t="s">
        <v>17</v>
      </c>
      <c r="C578" t="s">
        <v>17</v>
      </c>
      <c r="D578" t="s">
        <v>17</v>
      </c>
      <c r="E578" t="s">
        <v>17</v>
      </c>
      <c r="F578" t="s">
        <v>17</v>
      </c>
      <c r="G578" t="s">
        <v>17</v>
      </c>
      <c r="H578" t="s">
        <v>17</v>
      </c>
      <c r="I578" t="s">
        <v>17</v>
      </c>
    </row>
    <row r="579" spans="1:9" x14ac:dyDescent="0.25">
      <c r="A579" s="2" t="s">
        <v>15</v>
      </c>
      <c r="B579" s="2"/>
      <c r="C579" s="2" t="s">
        <v>315</v>
      </c>
      <c r="D579" s="2"/>
      <c r="E579" s="2" t="s">
        <v>17</v>
      </c>
      <c r="F579" s="3">
        <v>0</v>
      </c>
      <c r="G579" s="3">
        <v>0</v>
      </c>
      <c r="H579" s="3">
        <v>0</v>
      </c>
      <c r="I579" s="3">
        <v>0</v>
      </c>
    </row>
    <row r="580" spans="1:9" x14ac:dyDescent="0.25">
      <c r="A580" t="s">
        <v>17</v>
      </c>
      <c r="B580" t="s">
        <v>17</v>
      </c>
      <c r="C580" t="s">
        <v>17</v>
      </c>
      <c r="D580" t="s">
        <v>17</v>
      </c>
      <c r="E580" t="s">
        <v>17</v>
      </c>
      <c r="F580" t="s">
        <v>17</v>
      </c>
      <c r="G580" t="s">
        <v>17</v>
      </c>
      <c r="H580" t="s">
        <v>17</v>
      </c>
      <c r="I580" t="s">
        <v>17</v>
      </c>
    </row>
    <row r="581" spans="1:9" x14ac:dyDescent="0.25">
      <c r="A581" s="4" t="s">
        <v>18</v>
      </c>
      <c r="B581" s="4"/>
      <c r="C581" s="4" t="s">
        <v>316</v>
      </c>
      <c r="D581" s="4"/>
      <c r="E581" s="4" t="s">
        <v>17</v>
      </c>
      <c r="F581" s="5">
        <v>0</v>
      </c>
      <c r="G581" s="5">
        <v>0</v>
      </c>
      <c r="H581" s="5">
        <v>0</v>
      </c>
      <c r="I581" s="5">
        <v>0</v>
      </c>
    </row>
    <row r="582" spans="1:9" x14ac:dyDescent="0.25">
      <c r="A582" t="s">
        <v>17</v>
      </c>
      <c r="B582" t="s">
        <v>17</v>
      </c>
      <c r="C582" t="s">
        <v>17</v>
      </c>
      <c r="D582" t="s">
        <v>17</v>
      </c>
      <c r="E582" t="s">
        <v>17</v>
      </c>
      <c r="F582" t="s">
        <v>17</v>
      </c>
      <c r="G582" t="s">
        <v>17</v>
      </c>
      <c r="H582" t="s">
        <v>17</v>
      </c>
      <c r="I582" t="s">
        <v>17</v>
      </c>
    </row>
    <row r="583" spans="1:9" x14ac:dyDescent="0.25">
      <c r="A583" s="4" t="s">
        <v>18</v>
      </c>
      <c r="B583" s="4"/>
      <c r="C583" s="4" t="s">
        <v>317</v>
      </c>
      <c r="D583" s="4"/>
      <c r="E583" s="4" t="s">
        <v>17</v>
      </c>
      <c r="F583" s="5">
        <v>0</v>
      </c>
      <c r="G583" s="5">
        <v>0</v>
      </c>
      <c r="H583" s="5">
        <v>0</v>
      </c>
      <c r="I583" s="5">
        <v>0</v>
      </c>
    </row>
    <row r="584" spans="1:9" x14ac:dyDescent="0.25">
      <c r="A584" t="s">
        <v>17</v>
      </c>
      <c r="B584" t="s">
        <v>17</v>
      </c>
      <c r="C584" t="s">
        <v>17</v>
      </c>
      <c r="D584" t="s">
        <v>17</v>
      </c>
      <c r="E584" t="s">
        <v>17</v>
      </c>
      <c r="F584" t="s">
        <v>17</v>
      </c>
      <c r="G584" t="s">
        <v>17</v>
      </c>
      <c r="H584" t="s">
        <v>17</v>
      </c>
      <c r="I584" t="s">
        <v>17</v>
      </c>
    </row>
    <row r="585" spans="1:9" x14ac:dyDescent="0.25">
      <c r="A585" s="4" t="s">
        <v>18</v>
      </c>
      <c r="B585" s="4"/>
      <c r="C585" s="4" t="s">
        <v>318</v>
      </c>
      <c r="D585" s="4"/>
      <c r="E585" s="4" t="s">
        <v>17</v>
      </c>
      <c r="F585" s="5">
        <v>0</v>
      </c>
      <c r="G585" s="5">
        <v>0</v>
      </c>
      <c r="H585" s="5">
        <v>0</v>
      </c>
      <c r="I585" s="5">
        <v>0</v>
      </c>
    </row>
    <row r="586" spans="1:9" x14ac:dyDescent="0.25">
      <c r="A586" t="s">
        <v>17</v>
      </c>
      <c r="B586" t="s">
        <v>17</v>
      </c>
      <c r="C586" t="s">
        <v>17</v>
      </c>
      <c r="D586" t="s">
        <v>17</v>
      </c>
      <c r="E586" t="s">
        <v>17</v>
      </c>
      <c r="F586" t="s">
        <v>17</v>
      </c>
      <c r="G586" t="s">
        <v>17</v>
      </c>
      <c r="H586" t="s">
        <v>17</v>
      </c>
      <c r="I586" t="s">
        <v>17</v>
      </c>
    </row>
    <row r="587" spans="1:9" x14ac:dyDescent="0.25">
      <c r="A587" s="4" t="s">
        <v>18</v>
      </c>
      <c r="B587" s="4"/>
      <c r="C587" s="4" t="s">
        <v>319</v>
      </c>
      <c r="D587" s="4"/>
      <c r="E587" s="4" t="s">
        <v>17</v>
      </c>
      <c r="F587" s="5">
        <v>0</v>
      </c>
      <c r="G587" s="5">
        <v>0</v>
      </c>
      <c r="H587" s="5">
        <v>0</v>
      </c>
      <c r="I587" s="5">
        <v>0</v>
      </c>
    </row>
    <row r="588" spans="1:9" x14ac:dyDescent="0.25">
      <c r="A588" t="s">
        <v>17</v>
      </c>
      <c r="B588" t="s">
        <v>17</v>
      </c>
      <c r="C588" t="s">
        <v>17</v>
      </c>
      <c r="D588" t="s">
        <v>17</v>
      </c>
      <c r="E588" t="s">
        <v>17</v>
      </c>
      <c r="F588" t="s">
        <v>17</v>
      </c>
      <c r="G588" t="s">
        <v>17</v>
      </c>
      <c r="H588" t="s">
        <v>17</v>
      </c>
      <c r="I588" t="s">
        <v>17</v>
      </c>
    </row>
    <row r="589" spans="1:9" x14ac:dyDescent="0.25">
      <c r="A589" s="2" t="s">
        <v>15</v>
      </c>
      <c r="B589" s="2"/>
      <c r="C589" s="2" t="s">
        <v>320</v>
      </c>
      <c r="D589" s="2"/>
      <c r="E589" s="2" t="s">
        <v>17</v>
      </c>
      <c r="F589" s="3">
        <v>0</v>
      </c>
      <c r="G589" s="3">
        <v>0</v>
      </c>
      <c r="H589" s="3">
        <v>0</v>
      </c>
      <c r="I589" s="3">
        <v>0</v>
      </c>
    </row>
    <row r="590" spans="1:9" x14ac:dyDescent="0.25">
      <c r="A590" t="s">
        <v>17</v>
      </c>
      <c r="B590" t="s">
        <v>17</v>
      </c>
      <c r="C590" t="s">
        <v>17</v>
      </c>
      <c r="D590" t="s">
        <v>17</v>
      </c>
      <c r="E590" t="s">
        <v>17</v>
      </c>
      <c r="F590" t="s">
        <v>17</v>
      </c>
      <c r="G590" t="s">
        <v>17</v>
      </c>
      <c r="H590" t="s">
        <v>17</v>
      </c>
      <c r="I590" t="s">
        <v>17</v>
      </c>
    </row>
    <row r="591" spans="1:9" x14ac:dyDescent="0.25">
      <c r="A591" s="4" t="s">
        <v>18</v>
      </c>
      <c r="B591" s="4"/>
      <c r="C591" s="4" t="s">
        <v>321</v>
      </c>
      <c r="D591" s="4"/>
      <c r="E591" s="4" t="s">
        <v>17</v>
      </c>
      <c r="F591" s="5">
        <v>0</v>
      </c>
      <c r="G591" s="5">
        <v>0</v>
      </c>
      <c r="H591" s="5">
        <v>0</v>
      </c>
      <c r="I591" s="5">
        <v>0</v>
      </c>
    </row>
    <row r="592" spans="1:9" x14ac:dyDescent="0.25">
      <c r="A592" t="s">
        <v>17</v>
      </c>
      <c r="B592" t="s">
        <v>17</v>
      </c>
      <c r="C592" t="s">
        <v>17</v>
      </c>
      <c r="D592" t="s">
        <v>17</v>
      </c>
      <c r="E592" t="s">
        <v>17</v>
      </c>
      <c r="F592" t="s">
        <v>17</v>
      </c>
      <c r="G592" t="s">
        <v>17</v>
      </c>
      <c r="H592" t="s">
        <v>17</v>
      </c>
      <c r="I592" t="s">
        <v>17</v>
      </c>
    </row>
    <row r="593" spans="1:9" x14ac:dyDescent="0.25">
      <c r="A593" s="4" t="s">
        <v>18</v>
      </c>
      <c r="B593" s="4"/>
      <c r="C593" s="4" t="s">
        <v>322</v>
      </c>
      <c r="D593" s="4"/>
      <c r="E593" s="4" t="s">
        <v>17</v>
      </c>
      <c r="F593" s="5">
        <v>0</v>
      </c>
      <c r="G593" s="5">
        <v>0</v>
      </c>
      <c r="H593" s="5">
        <v>0</v>
      </c>
      <c r="I593" s="5">
        <v>0</v>
      </c>
    </row>
    <row r="594" spans="1:9" x14ac:dyDescent="0.25">
      <c r="A594" t="s">
        <v>17</v>
      </c>
      <c r="B594" t="s">
        <v>17</v>
      </c>
      <c r="C594" t="s">
        <v>17</v>
      </c>
      <c r="D594" t="s">
        <v>17</v>
      </c>
      <c r="E594" t="s">
        <v>17</v>
      </c>
      <c r="F594" t="s">
        <v>17</v>
      </c>
      <c r="G594" t="s">
        <v>17</v>
      </c>
      <c r="H594" t="s">
        <v>17</v>
      </c>
      <c r="I594" t="s">
        <v>17</v>
      </c>
    </row>
    <row r="595" spans="1:9" x14ac:dyDescent="0.25">
      <c r="A595" s="2" t="s">
        <v>15</v>
      </c>
      <c r="B595" s="2"/>
      <c r="C595" s="2" t="s">
        <v>323</v>
      </c>
      <c r="D595" s="2"/>
      <c r="E595" s="2" t="s">
        <v>17</v>
      </c>
      <c r="F595" s="3">
        <v>0</v>
      </c>
      <c r="G595" s="3">
        <v>0</v>
      </c>
      <c r="H595" s="3">
        <v>0</v>
      </c>
      <c r="I595" s="3">
        <v>0</v>
      </c>
    </row>
  </sheetData>
  <mergeCells count="8">
    <mergeCell ref="A6:I6"/>
    <mergeCell ref="A7:I7"/>
    <mergeCell ref="A8:I8"/>
    <mergeCell ref="A1:I1"/>
    <mergeCell ref="A2:I2"/>
    <mergeCell ref="A3:I3"/>
    <mergeCell ref="A4:I4"/>
    <mergeCell ref="A5:I5"/>
  </mergeCells>
  <pageMargins left="0.7" right="0.7" top="0.75" bottom="0.75" header="0.3" footer="0.3"/>
  <pageSetup orientation="portrait" horizontalDpi="4294967295" verticalDpi="429496729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C35"/>
  <sheetViews>
    <sheetView topLeftCell="B1" workbookViewId="0">
      <selection activeCell="J9" sqref="J9:J13"/>
    </sheetView>
  </sheetViews>
  <sheetFormatPr baseColWidth="10" defaultColWidth="8" defaultRowHeight="15" x14ac:dyDescent="0.25"/>
  <cols>
    <col min="1" max="1" width="8" style="29"/>
    <col min="2" max="2" width="37" style="29" customWidth="1"/>
    <col min="3" max="3" width="14.140625" style="29" customWidth="1"/>
    <col min="4" max="4" width="13.5703125" style="29" customWidth="1"/>
    <col min="5" max="5" width="14.85546875" style="39" customWidth="1"/>
    <col min="6" max="6" width="16.42578125" style="39" customWidth="1"/>
    <col min="7" max="7" width="14.85546875" style="39" customWidth="1"/>
    <col min="8" max="8" width="16.42578125" style="29" customWidth="1"/>
    <col min="9" max="9" width="16.5703125" style="29" customWidth="1"/>
    <col min="10" max="10" width="15.5703125" style="29" bestFit="1" customWidth="1"/>
    <col min="11" max="11" width="16.28515625" style="29" bestFit="1" customWidth="1"/>
    <col min="12" max="16383" width="8" style="29"/>
    <col min="16384" max="16384" width="8" style="51"/>
  </cols>
  <sheetData>
    <row r="2" spans="1:13" ht="11.1" customHeight="1" x14ac:dyDescent="0.25">
      <c r="A2" s="24" t="s">
        <v>464</v>
      </c>
      <c r="B2" s="25"/>
      <c r="C2" s="25"/>
      <c r="D2" s="25"/>
      <c r="E2" s="26"/>
      <c r="F2" s="26"/>
      <c r="G2" s="27"/>
      <c r="H2" s="28"/>
      <c r="I2" s="28"/>
      <c r="J2" s="28"/>
      <c r="K2" s="28"/>
      <c r="L2" s="28"/>
      <c r="M2" s="28"/>
    </row>
    <row r="7" spans="1:13" ht="42" customHeight="1" x14ac:dyDescent="0.25">
      <c r="B7" s="30" t="s">
        <v>465</v>
      </c>
      <c r="C7" s="30" t="s">
        <v>466</v>
      </c>
      <c r="D7" s="30" t="s">
        <v>467</v>
      </c>
      <c r="E7" s="31" t="s">
        <v>468</v>
      </c>
      <c r="F7" s="31" t="s">
        <v>469</v>
      </c>
      <c r="G7" s="31" t="s">
        <v>470</v>
      </c>
      <c r="H7" s="31" t="s">
        <v>471</v>
      </c>
      <c r="I7" s="31" t="s">
        <v>470</v>
      </c>
      <c r="J7" s="32" t="s">
        <v>496</v>
      </c>
      <c r="K7" s="31" t="s">
        <v>470</v>
      </c>
    </row>
    <row r="8" spans="1:13" ht="14.1" customHeight="1" x14ac:dyDescent="0.35">
      <c r="B8" s="33" t="s">
        <v>325</v>
      </c>
      <c r="C8" s="33"/>
      <c r="D8" s="33"/>
      <c r="E8" s="34"/>
      <c r="F8" s="34"/>
      <c r="G8" s="34"/>
      <c r="H8" s="34"/>
      <c r="I8" s="34"/>
      <c r="J8" s="34"/>
      <c r="K8" s="34"/>
    </row>
    <row r="9" spans="1:13" ht="14.1" customHeight="1" x14ac:dyDescent="0.25">
      <c r="B9" s="35" t="s">
        <v>92</v>
      </c>
      <c r="C9" s="36">
        <v>0.1</v>
      </c>
      <c r="D9" s="35" t="s">
        <v>472</v>
      </c>
      <c r="E9" s="37">
        <v>272700</v>
      </c>
      <c r="F9" s="37">
        <f>E9*C9</f>
        <v>27270</v>
      </c>
      <c r="G9" s="37">
        <f>E9-F9</f>
        <v>245430</v>
      </c>
      <c r="H9" s="37">
        <f>G9*C9</f>
        <v>24543</v>
      </c>
      <c r="I9" s="37">
        <f>G9-H9</f>
        <v>220887</v>
      </c>
      <c r="J9" s="60">
        <f>I9*C9</f>
        <v>22088.7</v>
      </c>
      <c r="K9" s="37">
        <f>I9-J9</f>
        <v>198798.3</v>
      </c>
    </row>
    <row r="10" spans="1:13" ht="14.1" customHeight="1" x14ac:dyDescent="0.25">
      <c r="B10" s="33" t="s">
        <v>473</v>
      </c>
      <c r="C10" s="33"/>
      <c r="D10" s="33"/>
      <c r="E10" s="34"/>
      <c r="F10" s="34"/>
      <c r="G10" s="34"/>
      <c r="H10" s="34"/>
      <c r="I10" s="34"/>
      <c r="J10" s="34"/>
      <c r="K10" s="34"/>
    </row>
    <row r="11" spans="1:13" s="29" customFormat="1" ht="14.1" customHeight="1" x14ac:dyDescent="0.2">
      <c r="B11" s="35" t="s">
        <v>474</v>
      </c>
      <c r="C11" s="36">
        <v>0.2</v>
      </c>
      <c r="D11" s="35" t="s">
        <v>475</v>
      </c>
      <c r="E11" s="37">
        <v>205306</v>
      </c>
      <c r="F11" s="37">
        <f>E11*C11</f>
        <v>41061.200000000004</v>
      </c>
      <c r="G11" s="37">
        <f>E11-F11</f>
        <v>164244.79999999999</v>
      </c>
      <c r="H11" s="37">
        <f>G11*C11</f>
        <v>32848.959999999999</v>
      </c>
      <c r="I11" s="37">
        <f>G11-H11</f>
        <v>131395.84</v>
      </c>
      <c r="J11" s="37">
        <f>I11*C11</f>
        <v>26279.168000000001</v>
      </c>
      <c r="K11" s="37">
        <f>I11-J11</f>
        <v>105116.67199999999</v>
      </c>
    </row>
    <row r="12" spans="1:13" s="29" customFormat="1" ht="14.1" customHeight="1" x14ac:dyDescent="0.25">
      <c r="B12" s="35"/>
      <c r="C12" s="36"/>
      <c r="D12" s="35"/>
      <c r="E12" s="37"/>
      <c r="F12" s="37"/>
      <c r="G12" s="37"/>
      <c r="H12" s="37"/>
      <c r="I12" s="37"/>
      <c r="J12" s="37"/>
      <c r="K12" s="37"/>
    </row>
    <row r="13" spans="1:13" s="29" customFormat="1" ht="14.1" customHeight="1" x14ac:dyDescent="0.2">
      <c r="B13" s="35" t="s">
        <v>476</v>
      </c>
      <c r="C13" s="36">
        <v>0.2</v>
      </c>
      <c r="D13" s="35" t="s">
        <v>475</v>
      </c>
      <c r="E13" s="37">
        <v>600000</v>
      </c>
      <c r="F13" s="37">
        <v>0</v>
      </c>
      <c r="G13" s="37">
        <f>E13-F13</f>
        <v>600000</v>
      </c>
      <c r="H13" s="37">
        <f>G13*C13</f>
        <v>120000</v>
      </c>
      <c r="I13" s="37">
        <f>G13-H13</f>
        <v>480000</v>
      </c>
      <c r="J13" s="37">
        <f>I13*C13</f>
        <v>96000</v>
      </c>
      <c r="K13" s="37">
        <f>I13-J13</f>
        <v>384000</v>
      </c>
    </row>
    <row r="14" spans="1:13" s="29" customFormat="1" ht="14.1" customHeight="1" x14ac:dyDescent="0.3">
      <c r="B14" s="33"/>
      <c r="C14" s="33"/>
      <c r="D14" s="33"/>
      <c r="E14" s="38">
        <f>SUM(E9:E11)</f>
        <v>478006</v>
      </c>
      <c r="F14" s="38">
        <f>SUM(F9:F11)</f>
        <v>68331.200000000012</v>
      </c>
      <c r="G14" s="38">
        <f>SUM(G8:G13)</f>
        <v>1009674.8</v>
      </c>
      <c r="H14" s="38">
        <f>SUM(H9:H13)</f>
        <v>177391.96</v>
      </c>
      <c r="I14" s="38">
        <f>SUM(I9:I13)</f>
        <v>832282.84</v>
      </c>
      <c r="J14" s="38">
        <f>SUM(J9:J13)</f>
        <v>144367.86800000002</v>
      </c>
      <c r="K14" s="38">
        <f>SUM(K9:K13)</f>
        <v>687914.97199999995</v>
      </c>
    </row>
    <row r="15" spans="1:13" s="29" customFormat="1" ht="14.1" customHeight="1" x14ac:dyDescent="0.2">
      <c r="E15" s="39"/>
      <c r="F15" s="39"/>
      <c r="G15" s="39"/>
    </row>
    <row r="16" spans="1:13" s="29" customFormat="1" ht="14.1" customHeight="1" x14ac:dyDescent="0.2">
      <c r="E16" s="39"/>
      <c r="F16" s="39"/>
      <c r="G16" s="39"/>
    </row>
    <row r="17" spans="2:7" s="29" customFormat="1" ht="14.1" customHeight="1" thickBot="1" x14ac:dyDescent="0.25">
      <c r="E17" s="39"/>
      <c r="F17" s="39"/>
      <c r="G17" s="39"/>
    </row>
    <row r="18" spans="2:7" s="29" customFormat="1" ht="14.1" customHeight="1" thickTop="1" thickBot="1" x14ac:dyDescent="0.25">
      <c r="B18" s="40" t="s">
        <v>465</v>
      </c>
      <c r="C18" s="40" t="s">
        <v>466</v>
      </c>
      <c r="D18" s="40" t="s">
        <v>467</v>
      </c>
      <c r="E18" s="41" t="s">
        <v>468</v>
      </c>
      <c r="F18" s="41">
        <v>2024</v>
      </c>
      <c r="G18" s="39"/>
    </row>
    <row r="19" spans="2:7" s="29" customFormat="1" ht="14.25" thickBot="1" x14ac:dyDescent="0.25">
      <c r="B19" s="42" t="s">
        <v>90</v>
      </c>
      <c r="C19" s="43">
        <v>2.2200000000000001E-2</v>
      </c>
      <c r="D19" s="42" t="s">
        <v>477</v>
      </c>
      <c r="E19" s="44"/>
      <c r="F19" s="44"/>
      <c r="G19" s="39"/>
    </row>
    <row r="20" spans="2:7" s="29" customFormat="1" ht="14.25" thickBot="1" x14ac:dyDescent="0.25">
      <c r="B20" s="45" t="s">
        <v>478</v>
      </c>
      <c r="C20" s="46">
        <v>2.5000000000000001E-2</v>
      </c>
      <c r="D20" s="45" t="s">
        <v>479</v>
      </c>
      <c r="E20" s="47"/>
      <c r="F20" s="47"/>
      <c r="G20" s="39"/>
    </row>
    <row r="21" spans="2:7" s="29" customFormat="1" ht="14.25" thickBot="1" x14ac:dyDescent="0.25">
      <c r="B21" s="42" t="s">
        <v>480</v>
      </c>
      <c r="C21" s="43">
        <v>2.5000000000000001E-2</v>
      </c>
      <c r="D21" s="42" t="s">
        <v>479</v>
      </c>
      <c r="E21" s="44"/>
      <c r="F21" s="44"/>
      <c r="G21" s="39"/>
    </row>
    <row r="22" spans="2:7" s="29" customFormat="1" ht="14.25" thickBot="1" x14ac:dyDescent="0.25">
      <c r="B22" s="45" t="s">
        <v>481</v>
      </c>
      <c r="C22" s="46">
        <v>3.3300000000000003E-2</v>
      </c>
      <c r="D22" s="45" t="s">
        <v>482</v>
      </c>
      <c r="E22" s="47"/>
      <c r="F22" s="47"/>
    </row>
    <row r="23" spans="2:7" s="29" customFormat="1" ht="14.25" thickBot="1" x14ac:dyDescent="0.25">
      <c r="B23" s="42" t="s">
        <v>483</v>
      </c>
      <c r="C23" s="43">
        <v>0.05</v>
      </c>
      <c r="D23" s="42" t="s">
        <v>484</v>
      </c>
      <c r="E23" s="44"/>
      <c r="F23" s="44"/>
      <c r="G23" s="39"/>
    </row>
    <row r="24" spans="2:7" s="29" customFormat="1" ht="14.25" thickBot="1" x14ac:dyDescent="0.25">
      <c r="B24" s="45" t="s">
        <v>485</v>
      </c>
      <c r="C24" s="46">
        <v>6.6699999999999995E-2</v>
      </c>
      <c r="D24" s="45" t="s">
        <v>486</v>
      </c>
      <c r="E24" s="47"/>
      <c r="F24" s="47"/>
      <c r="G24" s="39"/>
    </row>
    <row r="25" spans="2:7" s="29" customFormat="1" ht="14.25" thickBot="1" x14ac:dyDescent="0.25">
      <c r="B25" s="42" t="s">
        <v>487</v>
      </c>
      <c r="C25" s="43">
        <v>0.1</v>
      </c>
      <c r="D25" s="42" t="s">
        <v>472</v>
      </c>
      <c r="E25" s="44"/>
      <c r="F25" s="44"/>
      <c r="G25" s="39"/>
    </row>
    <row r="26" spans="2:7" s="29" customFormat="1" ht="14.25" thickBot="1" x14ac:dyDescent="0.25">
      <c r="B26" s="45" t="s">
        <v>488</v>
      </c>
      <c r="C26" s="46">
        <v>0.1</v>
      </c>
      <c r="D26" s="45" t="s">
        <v>472</v>
      </c>
      <c r="E26" s="47"/>
      <c r="F26" s="47"/>
      <c r="G26" s="39"/>
    </row>
    <row r="27" spans="2:7" s="29" customFormat="1" ht="14.25" thickBot="1" x14ac:dyDescent="0.25">
      <c r="B27" s="42" t="s">
        <v>489</v>
      </c>
      <c r="C27" s="43">
        <v>0.1</v>
      </c>
      <c r="D27" s="42" t="s">
        <v>472</v>
      </c>
      <c r="E27" s="44">
        <v>0</v>
      </c>
      <c r="F27" s="44">
        <f t="shared" ref="F27:F34" si="0">E27*C27</f>
        <v>0</v>
      </c>
      <c r="G27" s="39"/>
    </row>
    <row r="28" spans="2:7" s="29" customFormat="1" ht="14.25" thickBot="1" x14ac:dyDescent="0.25">
      <c r="B28" s="45" t="s">
        <v>490</v>
      </c>
      <c r="C28" s="46">
        <v>0.1</v>
      </c>
      <c r="D28" s="45" t="s">
        <v>472</v>
      </c>
      <c r="E28" s="47">
        <v>0</v>
      </c>
      <c r="F28" s="47">
        <f t="shared" si="0"/>
        <v>0</v>
      </c>
      <c r="G28" s="39"/>
    </row>
    <row r="29" spans="2:7" s="29" customFormat="1" ht="14.25" thickBot="1" x14ac:dyDescent="0.25">
      <c r="B29" s="42" t="s">
        <v>92</v>
      </c>
      <c r="C29" s="43">
        <v>0.1</v>
      </c>
      <c r="D29" s="42" t="s">
        <v>472</v>
      </c>
      <c r="E29" s="47">
        <v>0</v>
      </c>
      <c r="F29" s="47">
        <f t="shared" si="0"/>
        <v>0</v>
      </c>
      <c r="G29" s="39"/>
    </row>
    <row r="30" spans="2:7" s="29" customFormat="1" ht="14.25" thickBot="1" x14ac:dyDescent="0.25">
      <c r="B30" s="45" t="s">
        <v>491</v>
      </c>
      <c r="C30" s="46">
        <v>0.125</v>
      </c>
      <c r="D30" s="45" t="s">
        <v>492</v>
      </c>
      <c r="E30" s="47">
        <v>0</v>
      </c>
      <c r="F30" s="47">
        <f t="shared" si="0"/>
        <v>0</v>
      </c>
      <c r="G30" s="39"/>
    </row>
    <row r="31" spans="2:7" s="29" customFormat="1" ht="14.25" thickBot="1" x14ac:dyDescent="0.25">
      <c r="B31" s="42" t="s">
        <v>493</v>
      </c>
      <c r="C31" s="43">
        <v>0.2</v>
      </c>
      <c r="D31" s="42" t="s">
        <v>475</v>
      </c>
      <c r="E31" s="47">
        <v>0</v>
      </c>
      <c r="F31" s="47">
        <f t="shared" si="0"/>
        <v>0</v>
      </c>
      <c r="G31" s="39"/>
    </row>
    <row r="32" spans="2:7" s="29" customFormat="1" ht="14.25" thickBot="1" x14ac:dyDescent="0.25">
      <c r="B32" s="45" t="s">
        <v>93</v>
      </c>
      <c r="C32" s="46">
        <v>0.2</v>
      </c>
      <c r="D32" s="45" t="s">
        <v>475</v>
      </c>
      <c r="E32" s="47">
        <v>0</v>
      </c>
      <c r="F32" s="47">
        <f t="shared" si="0"/>
        <v>0</v>
      </c>
      <c r="G32" s="39"/>
    </row>
    <row r="33" spans="2:7" s="29" customFormat="1" ht="14.25" thickBot="1" x14ac:dyDescent="0.25">
      <c r="B33" s="42" t="s">
        <v>494</v>
      </c>
      <c r="C33" s="43">
        <v>0.2</v>
      </c>
      <c r="D33" s="42" t="s">
        <v>475</v>
      </c>
      <c r="E33" s="47">
        <v>0</v>
      </c>
      <c r="F33" s="47">
        <f t="shared" si="0"/>
        <v>0</v>
      </c>
      <c r="G33" s="39"/>
    </row>
    <row r="34" spans="2:7" s="29" customFormat="1" ht="14.25" thickBot="1" x14ac:dyDescent="0.25">
      <c r="B34" s="48" t="s">
        <v>495</v>
      </c>
      <c r="C34" s="49">
        <v>0.2</v>
      </c>
      <c r="D34" s="48" t="s">
        <v>475</v>
      </c>
      <c r="E34" s="47">
        <v>0</v>
      </c>
      <c r="F34" s="47">
        <f t="shared" si="0"/>
        <v>0</v>
      </c>
      <c r="G34" s="39"/>
    </row>
    <row r="35" spans="2:7" s="29" customFormat="1" ht="10.5" x14ac:dyDescent="0.15">
      <c r="E35" s="50">
        <f>SUM(E19:E34)</f>
        <v>0</v>
      </c>
      <c r="F35" s="50">
        <f>SUM(F19:F34)</f>
        <v>0</v>
      </c>
      <c r="G35" s="39">
        <f>E35-F35</f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LIBRO BANCOS</vt:lpstr>
      <vt:lpstr>Estado de Situación Financiera</vt:lpstr>
      <vt:lpstr>Situación Financi OK</vt:lpstr>
      <vt:lpstr>Situación Financi OK (3)</vt:lpstr>
      <vt:lpstr>Situación Financi OK (2)</vt:lpstr>
      <vt:lpstr>resultados Integrales OK</vt:lpstr>
      <vt:lpstr>resultados Integrales OK (2)</vt:lpstr>
      <vt:lpstr>Estado de resultados</vt:lpstr>
      <vt:lpstr>Alegra</vt:lpstr>
      <vt:lpstr>ACTIVOS FIJOS DEP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2026-03-22T23:03:58Z</dcterms:created>
  <dcterms:modified xsi:type="dcterms:W3CDTF">2026-03-30T15:11:55Z</dcterms:modified>
</cp:coreProperties>
</file>